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sp\Documents\174.3 Перечень и оценка  налоговых расходов\Оценка налоговых расходов в 2024 за 2023 год\ОТЧЕТ об оценке 2023 года (июль 2024 г)\"/>
    </mc:Choice>
  </mc:AlternateContent>
  <bookViews>
    <workbookView xWindow="360" yWindow="360" windowWidth="18855" windowHeight="11475"/>
  </bookViews>
  <sheets>
    <sheet name="для публикации" sheetId="1" r:id="rId1"/>
  </sheets>
  <definedNames>
    <definedName name="_xlnm.Print_Titles" localSheetId="0">'для публикации'!$A:$A,'для публикации'!$3:$5</definedName>
    <definedName name="_xlnm.Print_Area" localSheetId="0">'для публикации'!$A$1:$V$96</definedName>
  </definedNames>
  <calcPr calcId="162913"/>
</workbook>
</file>

<file path=xl/calcChain.xml><?xml version="1.0" encoding="utf-8"?>
<calcChain xmlns="http://schemas.openxmlformats.org/spreadsheetml/2006/main">
  <c r="P93" i="1" l="1"/>
  <c r="P92" i="1"/>
  <c r="P86" i="1"/>
  <c r="P91" i="1" s="1"/>
  <c r="Q65" i="1"/>
  <c r="Q64" i="1"/>
  <c r="Q63" i="1"/>
  <c r="Q74" i="1"/>
  <c r="R70" i="1"/>
  <c r="S70" i="1"/>
  <c r="T70" i="1"/>
  <c r="U70" i="1"/>
  <c r="Q70" i="1"/>
  <c r="P76" i="1"/>
  <c r="Q59" i="1"/>
  <c r="P70" i="1" l="1"/>
  <c r="R63" i="1"/>
  <c r="S63" i="1"/>
  <c r="T63" i="1"/>
  <c r="U63" i="1"/>
  <c r="P63" i="1"/>
  <c r="P60" i="1"/>
  <c r="Q52" i="1"/>
  <c r="R52" i="1"/>
  <c r="S52" i="1"/>
  <c r="T52" i="1"/>
  <c r="U52" i="1"/>
  <c r="P52" i="1"/>
  <c r="Q48" i="1"/>
  <c r="R48" i="1"/>
  <c r="S48" i="1"/>
  <c r="T48" i="1"/>
  <c r="U48" i="1"/>
  <c r="P48" i="1"/>
  <c r="Q40" i="1"/>
  <c r="R40" i="1"/>
  <c r="S40" i="1"/>
  <c r="T40" i="1"/>
  <c r="U40" i="1"/>
  <c r="P40" i="1"/>
  <c r="Q38" i="1"/>
  <c r="R38" i="1"/>
  <c r="S38" i="1"/>
  <c r="T38" i="1"/>
  <c r="U38" i="1"/>
  <c r="P38" i="1"/>
  <c r="P7" i="1"/>
  <c r="Q7" i="1" l="1"/>
  <c r="R7" i="1"/>
  <c r="S7" i="1"/>
  <c r="T7" i="1"/>
  <c r="U7" i="1"/>
  <c r="Q11" i="1" l="1"/>
  <c r="R11" i="1"/>
  <c r="S11" i="1"/>
  <c r="T11" i="1"/>
  <c r="U11" i="1"/>
  <c r="P11" i="1"/>
  <c r="Q93" i="1" l="1"/>
  <c r="Q92" i="1"/>
  <c r="Q86" i="1"/>
  <c r="Q91" i="1" s="1"/>
  <c r="P64" i="1" l="1"/>
  <c r="Q58" i="1"/>
  <c r="R58" i="1"/>
  <c r="S58" i="1"/>
  <c r="T58" i="1"/>
  <c r="U58" i="1"/>
  <c r="P58" i="1"/>
  <c r="Q55" i="1"/>
  <c r="R55" i="1"/>
  <c r="S55" i="1"/>
  <c r="T55" i="1"/>
  <c r="U55" i="1"/>
  <c r="P55" i="1"/>
  <c r="Q43" i="1"/>
  <c r="R43" i="1"/>
  <c r="S43" i="1"/>
  <c r="T43" i="1"/>
  <c r="U43" i="1"/>
  <c r="U53" i="1" s="1"/>
  <c r="P43" i="1"/>
  <c r="Q44" i="1"/>
  <c r="R44" i="1"/>
  <c r="S44" i="1"/>
  <c r="T44" i="1"/>
  <c r="U44" i="1"/>
  <c r="U56" i="1" s="1"/>
  <c r="P44" i="1"/>
  <c r="Q41" i="1"/>
  <c r="R41" i="1"/>
  <c r="S41" i="1"/>
  <c r="T41" i="1"/>
  <c r="U41" i="1"/>
  <c r="U50" i="1" s="1"/>
  <c r="P41" i="1"/>
  <c r="R64" i="1"/>
  <c r="S64" i="1"/>
  <c r="T64" i="1"/>
  <c r="U64" i="1"/>
  <c r="U68" i="1"/>
  <c r="U66" i="1"/>
  <c r="U75" i="1" s="1"/>
  <c r="U65" i="1"/>
  <c r="U49" i="1"/>
  <c r="U60" i="1"/>
  <c r="U42" i="1"/>
  <c r="U39" i="1"/>
  <c r="U61" i="1" l="1"/>
  <c r="U47" i="1"/>
  <c r="U59" i="1" s="1"/>
  <c r="U74" i="1"/>
  <c r="U76" i="1" s="1"/>
  <c r="U35" i="1"/>
  <c r="U72" i="1"/>
  <c r="U67" i="1"/>
  <c r="U45" i="1"/>
  <c r="P35" i="1"/>
  <c r="P68" i="1"/>
  <c r="Q68" i="1"/>
  <c r="R68" i="1"/>
  <c r="S68" i="1"/>
  <c r="T68" i="1"/>
  <c r="P66" i="1"/>
  <c r="P75" i="1" s="1"/>
  <c r="Q66" i="1"/>
  <c r="Q75" i="1" s="1"/>
  <c r="R66" i="1"/>
  <c r="R75" i="1" s="1"/>
  <c r="S66" i="1"/>
  <c r="S75" i="1" s="1"/>
  <c r="T66" i="1"/>
  <c r="T75" i="1" s="1"/>
  <c r="P65" i="1"/>
  <c r="R65" i="1"/>
  <c r="S65" i="1"/>
  <c r="T65" i="1"/>
  <c r="F61" i="1"/>
  <c r="G61" i="1"/>
  <c r="H61" i="1"/>
  <c r="I61" i="1"/>
  <c r="J61" i="1"/>
  <c r="K61" i="1"/>
  <c r="L61" i="1"/>
  <c r="M61" i="1"/>
  <c r="N61" i="1"/>
  <c r="O61" i="1"/>
  <c r="F60" i="1"/>
  <c r="G60" i="1"/>
  <c r="H60" i="1"/>
  <c r="I60" i="1"/>
  <c r="J60" i="1"/>
  <c r="K60" i="1"/>
  <c r="L60" i="1"/>
  <c r="M60" i="1"/>
  <c r="N60" i="1"/>
  <c r="O60" i="1"/>
  <c r="E60" i="1"/>
  <c r="E61" i="1"/>
  <c r="P49" i="1"/>
  <c r="Q49" i="1"/>
  <c r="R49" i="1"/>
  <c r="S49" i="1"/>
  <c r="T49" i="1"/>
  <c r="T60" i="1"/>
  <c r="E53" i="1"/>
  <c r="E56" i="1"/>
  <c r="E50" i="1"/>
  <c r="E47" i="1"/>
  <c r="E45" i="1"/>
  <c r="P39" i="1"/>
  <c r="Q39" i="1"/>
  <c r="R39" i="1"/>
  <c r="S39" i="1"/>
  <c r="T39" i="1"/>
  <c r="P42" i="1"/>
  <c r="Q42" i="1"/>
  <c r="R42" i="1"/>
  <c r="R50" i="1" s="1"/>
  <c r="S42" i="1"/>
  <c r="T42" i="1"/>
  <c r="P53" i="1"/>
  <c r="Q53" i="1"/>
  <c r="R53" i="1"/>
  <c r="S53" i="1"/>
  <c r="T53" i="1"/>
  <c r="P56" i="1"/>
  <c r="Q56" i="1"/>
  <c r="R56" i="1"/>
  <c r="S56" i="1"/>
  <c r="T56" i="1"/>
  <c r="T74" i="1" l="1"/>
  <c r="T76" i="1" s="1"/>
  <c r="P74" i="1"/>
  <c r="S74" i="1"/>
  <c r="S76" i="1" s="1"/>
  <c r="U73" i="1"/>
  <c r="R74" i="1"/>
  <c r="R76" i="1" s="1"/>
  <c r="Q76" i="1"/>
  <c r="Q61" i="1"/>
  <c r="S61" i="1"/>
  <c r="S67" i="1"/>
  <c r="Q60" i="1"/>
  <c r="R47" i="1"/>
  <c r="R59" i="1" s="1"/>
  <c r="S72" i="1"/>
  <c r="Q72" i="1"/>
  <c r="T67" i="1"/>
  <c r="P67" i="1"/>
  <c r="T72" i="1"/>
  <c r="Q50" i="1"/>
  <c r="R60" i="1"/>
  <c r="Q67" i="1"/>
  <c r="P72" i="1"/>
  <c r="S60" i="1"/>
  <c r="T61" i="1"/>
  <c r="P61" i="1"/>
  <c r="R61" i="1"/>
  <c r="R67" i="1"/>
  <c r="R72" i="1"/>
  <c r="S50" i="1"/>
  <c r="E59" i="1"/>
  <c r="T50" i="1"/>
  <c r="P50" i="1"/>
  <c r="S47" i="1"/>
  <c r="T47" i="1"/>
  <c r="P47" i="1"/>
  <c r="Q47" i="1"/>
  <c r="P45" i="1"/>
  <c r="T45" i="1"/>
  <c r="Q45" i="1"/>
  <c r="T35" i="1"/>
  <c r="S45" i="1"/>
  <c r="R45" i="1"/>
  <c r="Q35" i="1"/>
  <c r="S35" i="1"/>
  <c r="R35" i="1"/>
  <c r="T73" i="1" l="1"/>
  <c r="S59" i="1"/>
  <c r="T59" i="1"/>
  <c r="P73" i="1"/>
  <c r="Q73" i="1"/>
  <c r="S73" i="1"/>
  <c r="R73" i="1"/>
  <c r="P59" i="1"/>
</calcChain>
</file>

<file path=xl/sharedStrings.xml><?xml version="1.0" encoding="utf-8"?>
<sst xmlns="http://schemas.openxmlformats.org/spreadsheetml/2006/main" count="468" uniqueCount="172">
  <si>
    <t>№ п.п. по перечню</t>
  </si>
  <si>
    <t>Краткое наименование налогового расхода</t>
  </si>
  <si>
    <t>Категории плательщиков налогов, для которых предусмотрены налоговые льготы, освобождения и иные преференции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</si>
  <si>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</si>
  <si>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 (%)</t>
  </si>
  <si>
    <t>Земельный налог</t>
  </si>
  <si>
    <t>Физические лица/
юридические лица</t>
  </si>
  <si>
    <t xml:space="preserve">Социальная </t>
  </si>
  <si>
    <t>Физические лица</t>
  </si>
  <si>
    <t>освобождение от налогообложения</t>
  </si>
  <si>
    <t>Юридические лица</t>
  </si>
  <si>
    <t>Налог на имущество физических лиц</t>
  </si>
  <si>
    <t>Стимулирующая</t>
  </si>
  <si>
    <t>Решения Собрания депутатов Копейского городского округа (далее – решения СД КГО), их структурные единицы, которыми предусматриваются налоговые льготы, освобождения и иные преференции по налогам</t>
  </si>
  <si>
    <t>Решения Собрания депутатов Копейского городского округа Челябинской области от 25.11.2015 № 34-МО "Об установлении ставок налога на имущество физических лиц на территории Копейского городского округа" (с изменениями) (п.4)</t>
  </si>
  <si>
    <t>Целевая категория налогового расхода КГО</t>
  </si>
  <si>
    <t>Куратор налогового расхода Копейского городского округа</t>
  </si>
  <si>
    <t>Управление социальной защиты населения Копейского городского округа</t>
  </si>
  <si>
    <t>I. Нормативные характеристики налоговых расходов КГО</t>
  </si>
  <si>
    <t>Решения Собрания депутатов Копейского городского округа Челябинской области от 25.11.2015 № 34-МО "Об установлении ставок налога на имущество физических лиц на территории Копейского городского округа" (с изменениями) (п.2)</t>
  </si>
  <si>
    <t>Пониженная ставка 0,22% по налогу на имущество физических лиц в отношении следующих объектов налогообложения: жилых домов, части жилых домов, квартир, части квартир, комнат.</t>
  </si>
  <si>
    <t>Управление по имуществу и земельным отношениям администрации Копейского городского округа</t>
  </si>
  <si>
    <t>Управление экономического развития территории Копейского городского округа</t>
  </si>
  <si>
    <t>Пониженная ставка 0,25%  по земельному налогу в отношении собственников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приходящийся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 (за исключением земельных участков, приобретенных (предоставленных) для индивидуального жилищного строительства, используемых в предпринимательской деятельности)</t>
  </si>
  <si>
    <t>снижение ставки с 0,3%  до 0,25%</t>
  </si>
  <si>
    <t xml:space="preserve">Пониженная ставка 0,25% по земельному налогу в отношении собственников земельных участков, не используемых в предпринимательской деятельности, приобретенных (предоставленных) для ведения личного подсобного хозяйства, садоводства или огородничества, а также земельных участков общего назначения, предусмотренных Федеральным законом от 29 июля 2017 года N 217-ФЗ "О ведении гражданами садоводства и огородничества для собственных нужд и о внесении изменений в отдельные законодательные акты Российской Федерации" </t>
  </si>
  <si>
    <t>Пониженная ставка 0,25% по земельному налогу в отношении собственников земельных участков занятых гаражными кооперативами</t>
  </si>
  <si>
    <t>Решение Собрания депутатов Копейского городского округа от 25.06.2014 № 942-МО "О земельном налоге на территории Копейского городского округа"     (с изменениями) (п.1 пп.5)</t>
  </si>
  <si>
    <t>снижение ставки с 1,5%  до 1,2%</t>
  </si>
  <si>
    <t>Решение Собрания депутатов Копейского городского округа от 25.06.2014 № 942-МО "О земельном налоге на территории Копейского городского округа"     (с изменениями) (п.1 пп.7)</t>
  </si>
  <si>
    <t>Юридические лица/физические лица</t>
  </si>
  <si>
    <t>снижение ставки с 1,5%  до 1,4%</t>
  </si>
  <si>
    <t>Освобождение от уплаты земельного налога в отношении земельных участков, занятых индивидуальными жилыми домами, садовыми участками, земельными паями и индивидуальными гаражами:  Герои Советского Союза, Герои Российской Федерации, Герои Социалистического Труда, полные кавалеры ордена Славы, полные кавалеры ордена Трудовой Славы</t>
  </si>
  <si>
    <t>Освобождение от уплаты земельного налога в отношении земельных участков, занятых индивидуальными жилыми домами, садовыми участками, земельными паями и индивидуальными гаражами: инвалиды, имеющие III степень ограничения способности к трудовой деятельности, лица, имеющие I и II группу инвалидности, инвалиды с детства, а также одинокие родители (опекуны, попечители), воспитывающие детей-инвалидов</t>
  </si>
  <si>
    <t>Освобождение от уплаты земельного налога в отношении земельных участков, занятых индивидуальными жилыми домами, садовыми участками, земельными паями и индивидуальными гаражами: ветераны и инвалиды Великой Отечественной войны, ветераны труда, имеющие трудовой стаж во время Великой Отечественной войны, а также ветераны и инвалиды боевых действий</t>
  </si>
  <si>
    <t>Освобождение от уплаты земельного налога в отношении земельных участков, занятых индивидуальными жилыми домами, садовыми участками, земельными паями и индивидуальными гаражами: физические лица, имеющие право на получение социальной поддержки в соответствии с Законом Российской Федерации N 1244-1 от 15 мая 1991 года "О социальной защите граждан, подвергшихся воздействию радиации вследствие катастрофы на Чернобыльской АЭС", в соответствии с Федеральным законом от 26 ноября 1998 года N 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"Теча" и в соответствии с Федеральным законом от 10 января 2002 года N 2-ФЗ "О социальных гарантиях гражданам, подвергшимся радиационному воздействию вследствие ядерных испытаний на Семипалатинском полигоне"</t>
  </si>
  <si>
    <t>Освобождение от уплаты земельного налога в отношении земельных участков, занятых индивидуальными жилыми домами, садовыми участками, земельными паями и индивидуальными гаражами: 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</t>
  </si>
  <si>
    <t>Освобождение от уплаты земельного налога в отношении земельных участков, занятых индивидуальными жилыми домами, садовыми участками, земельными паями и индивидуальными гаражами: 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</t>
  </si>
  <si>
    <t>Освобождение от уплаты земельного налога в отношении земельных участков, занятых индивидуальными жилыми домами, садовыми участками, земельными паями и индивидуальными гаражами: граждане, имеющие доход ниже прожиточного минимума, установленного для жителей Челябинской области, и признанные малообеспеченными Управлением социальной защиты населения администрации Копейского городского округа</t>
  </si>
  <si>
    <t>Освобождение от уплаты земельного налога в отношении земельных участков, занятых индивидуальными жилыми домами, садовыми участками, земельными паями и индивидуальными гаражами: собственники (землепользователи, землевладельцы) земельных участков, использование которых невозможно в результате стихийных бедствий (затопления, паводка и иных климатических явлений, а также бедствий техногенного характера) - в размере, пропорциональном площади земельного участка, непригодной для использования в результате указанных бедствий</t>
  </si>
  <si>
    <t>19</t>
  </si>
  <si>
    <t>Освобождение от уплаты земельного налога в отношении земельных участков, занятых индивидуальными жилыми домами, садовыми участками, земельными паями и индивидуальными гаражами: реабилитированные лица, имеющие трудовой стаж во время Великой Отечественной войны</t>
  </si>
  <si>
    <t>20</t>
  </si>
  <si>
    <t>Освобождение от уплаты земельного налога в отношении земельных участков, приобретенных (предоставленных) для ведения садоводства - пенсионеры</t>
  </si>
  <si>
    <t>21</t>
  </si>
  <si>
    <t>22</t>
  </si>
  <si>
    <t>Освобождение от уплаты земельного налога -  органы местного самоуправления</t>
  </si>
  <si>
    <t>Освобождение от уплаты земельного налога - в отношении земельных участков, предоставленных для размещения мест погребения</t>
  </si>
  <si>
    <t>Решение Собрания депутатов Копейского городского округа от 25.06.2014 № 942-МО "О земельном налоге на территории Копейского городского округа"     (с изменениями) (п.3 пп.5)</t>
  </si>
  <si>
    <t>Освобождение от уплаты земельного налога организаций, реализующих инвестиционные проекты на территории муниципального образования "Копейский городской округ"</t>
  </si>
  <si>
    <t>Итого объем выпадающих доходов бюджета Копейского городского округа, от предоставления льгот и понижающих ставок</t>
  </si>
  <si>
    <t>освобождение от налогообложения, но не более размера внесенных инвестиций в течение отчетного года</t>
  </si>
  <si>
    <t>снижение ставки с 0,3% до 0,22%</t>
  </si>
  <si>
    <t xml:space="preserve">Пониженная ставка 1,4% по земельному налогу в отношении собственников прочих земельных участков </t>
  </si>
  <si>
    <t>МП Соц поддержка населения</t>
  </si>
  <si>
    <t>МП развитие предпринимат</t>
  </si>
  <si>
    <t>Оценка 
на 2024 г.</t>
  </si>
  <si>
    <t>Дата прекращения действия налоговых льгот, освобождений и иных преференций по налогам, установленная Решениями СД КГО</t>
  </si>
  <si>
    <t>Дата вступления в силу решения СД КГО, устанавливающих налоговые льготы, освобождения и иные преференции по налогам</t>
  </si>
  <si>
    <t xml:space="preserve">Дата начала действия предоставленного решениями СД КГО права на налоговые льготы, освобождения и иные преференции по налогам </t>
  </si>
  <si>
    <t>Период действия налоговых льгот, освобождений и иных преференций по налогам, предоставленным решения СД КГО</t>
  </si>
  <si>
    <t xml:space="preserve">Физические лица </t>
  </si>
  <si>
    <t>с 01.01.2016 г.</t>
  </si>
  <si>
    <t>с 2015 г.</t>
  </si>
  <si>
    <t>бессрочно</t>
  </si>
  <si>
    <t>Наименование муниципальной программы Копейского городского округа, наименование нормативно-правового акта, определяющего цели социально-экономической политики Копейского городского округа, не относящиеся к муниципальным программам Копейского городского округа, в целях реализации которых установлены налоговые расходы</t>
  </si>
  <si>
    <t>с 01.01.2020</t>
  </si>
  <si>
    <t>с 2019 г.</t>
  </si>
  <si>
    <t>с 04.07.2014</t>
  </si>
  <si>
    <t>с 01.01.2015</t>
  </si>
  <si>
    <t>Юридические/физические лица</t>
  </si>
  <si>
    <t>Решение Собрания депутатов Копейского городского округа от 19.12.2018 № 635-МО "Об утверждении Стратегии социально-экономического развития Копейского городского округа Челябинской области до 2035 года"</t>
  </si>
  <si>
    <t>Техническая</t>
  </si>
  <si>
    <t>Постановление администрации Копейского городского округа Челябинской области от 30.12.2019 № 729-р "О плане мероприятий по росту доходного потенциала и оптимизации расходов бюджета Копейского городского округа на 2021-2024 годы"</t>
  </si>
  <si>
    <t>не определена</t>
  </si>
  <si>
    <t>техническая</t>
  </si>
  <si>
    <t>Социальные</t>
  </si>
  <si>
    <t>стимулирующие</t>
  </si>
  <si>
    <t>Стратегия КГО</t>
  </si>
  <si>
    <t>МП садоводы</t>
  </si>
  <si>
    <t>План по оптимизации расходов</t>
  </si>
  <si>
    <t>ИТОГО:</t>
  </si>
  <si>
    <t>Оценка целесообразности</t>
  </si>
  <si>
    <t>Оценка результативности</t>
  </si>
  <si>
    <t>Итоги оценки эффективности налогового расхода</t>
  </si>
  <si>
    <t>Налоговый расход соответствует цели муниципальной программы. Подлежит сохранению.</t>
  </si>
  <si>
    <t>Результативна. Подлежит сохранению</t>
  </si>
  <si>
    <t>Эффективна. Сохранить</t>
  </si>
  <si>
    <t>Налоговый расход соответствует цели социально-экономической политики муниципального образования. Подлежит сохранению.</t>
  </si>
  <si>
    <t>Налоговый расход соответствует цели муниципальной программы. Не востребована, в связи с отсутствием в налоговом органе сведений о земельных участках общего пользования.</t>
  </si>
  <si>
    <t xml:space="preserve">Не результативна. </t>
  </si>
  <si>
    <t>Результативна. Подлежит сохранению.</t>
  </si>
  <si>
    <t>Эффективна. Сохранить.</t>
  </si>
  <si>
    <t>Не определена</t>
  </si>
  <si>
    <t>кол-во</t>
  </si>
  <si>
    <t>Стимулирующие</t>
  </si>
  <si>
    <t>Технические</t>
  </si>
  <si>
    <t>Социальные, в т.ч.:</t>
  </si>
  <si>
    <t>НИФЛ</t>
  </si>
  <si>
    <t>ЗН</t>
  </si>
  <si>
    <t>в т.ч. :</t>
  </si>
  <si>
    <t>Количество налогоплательщиков, учтенных в базе налогового органа по отчетам 5-МН, ед.</t>
  </si>
  <si>
    <t>ИТОГО по ЗН и НИФЛ, в т. ч.:</t>
  </si>
  <si>
    <t>юр. л.</t>
  </si>
  <si>
    <t>физ.л</t>
  </si>
  <si>
    <t>ПРИЛОЖЕНИЕ 1</t>
  </si>
  <si>
    <t>для расшифровки таблицы 5 ф 562 (СМАРТ)</t>
  </si>
  <si>
    <t>ЗН ставки эффективные</t>
  </si>
  <si>
    <t>ЗН ставки неэффективные</t>
  </si>
  <si>
    <t>ЗН льготы эффективные</t>
  </si>
  <si>
    <t>ЗН льготы неэффективные</t>
  </si>
  <si>
    <t>Итого ЗН:</t>
  </si>
  <si>
    <t>НИФЛ ставки эффективные</t>
  </si>
  <si>
    <t>НИФЛ ставки неэффективные</t>
  </si>
  <si>
    <t>НИФЛ льготы эффективные</t>
  </si>
  <si>
    <t>НИФЛ льготы неэффективные</t>
  </si>
  <si>
    <t>Итого НИФЛ:</t>
  </si>
  <si>
    <t>Всего:</t>
  </si>
  <si>
    <t>Оценка 
на 2025 г.</t>
  </si>
  <si>
    <t>Неэффективна. Отменена с 01.01.2023</t>
  </si>
  <si>
    <t>не определена (погребение)</t>
  </si>
  <si>
    <t>ЭФФЕКТИВНЫЕ</t>
  </si>
  <si>
    <t>НЕЭФФЕКТИВНЫЕ</t>
  </si>
  <si>
    <t>Кол-во налогоплат ЗН (юр.л.), в т.ч.:</t>
  </si>
  <si>
    <t>которым исчислен налог к уплате</t>
  </si>
  <si>
    <t xml:space="preserve">применяющих налоговые льготы, из них </t>
  </si>
  <si>
    <t>установленные ОМС</t>
  </si>
  <si>
    <t>Кол-во налогоплат ЗН (физ.л), в т.ч.:</t>
  </si>
  <si>
    <t>Кол-во налогоплат ВСЕГО ЗН:</t>
  </si>
  <si>
    <t>Кол-во налогоплат НИФЛ</t>
  </si>
  <si>
    <t xml:space="preserve">Пониженная ставка 1,2% по земельному налогу в отношении собственников земельных участков занятых  объектами образования, науки, здравоохранения, социального обеспечения, физической культуры и спорта, культуры, искусства </t>
  </si>
  <si>
    <t>Оценка 
на 2026 г.</t>
  </si>
  <si>
    <t xml:space="preserve">Эффективна. Сохранить </t>
  </si>
  <si>
    <t>Освобождение от уплаты земельного налога в отношении земельных участков, предоставленных для ведения садоводства, огородничества, включая земли общего пользования, находящиеся на территории Копейского городского округа в полном объеме - садоводческие и огороднические объединения граждан</t>
  </si>
  <si>
    <t>23</t>
  </si>
  <si>
    <t>Освобождение от уплаты земельного налога управляющих компаний индустриальных (промышленных) парков,включенные в реестр индустриальных (промышленных) парков и управляющих компаний индустриальных (промышленных) парков, в соотвтетствии с постановлением Правительства Российской Федерации от 4 августа 2015 № 794 "Об индустриальных (промышленных) парках и управляющих компаний индустриальных (промышленных) парков", и резиденты индустриальных (промышленных) парков, включенные в реестр, формирующийся управляющими компанияим, - в отношении земельных участков, находящихся в границах территории индустриальных парков, в целях ведения промышленного производства промышленной продукции в течение пяти последовательных налоговых периодов, начиная с 1 января 2022 года.</t>
  </si>
  <si>
    <t>Юридические</t>
  </si>
  <si>
    <t>СВОД по результатам оценки налоговых расходов за 2023 год и на период до 2027 года</t>
  </si>
  <si>
    <t>Освобождение от уплаты налога на имущество физических лиц семей, имеющих детей инвалидов</t>
  </si>
  <si>
    <t>24</t>
  </si>
  <si>
    <t>Факт
 2022 г.</t>
  </si>
  <si>
    <t>Факт 2023 г.</t>
  </si>
  <si>
    <t>Оценка 
на 2027 г.</t>
  </si>
  <si>
    <t>Решение Собрания депутатов Копейского городского округа от 22.12.2021 № 332-МО "О земельном налоге на территории Копейского городского округа"     (с изменениями) (п.1 пп.3)</t>
  </si>
  <si>
    <t>Решение Собрания депутатов Копейского городского округа от 22.12.2021 № 332-МО "О земельном налоге на территории Копейского городского округа"     (с изменениями) (п.1 пп.2)</t>
  </si>
  <si>
    <t>с 01.01.2023</t>
  </si>
  <si>
    <t>Решение Собрания депутатов Копейского городского округа от 22.12.2021 № 332-МО "О земельном налоге на территории Копейского городского округа"     (с изменениями) (п.1 пп.4)</t>
  </si>
  <si>
    <t>снижение ставки с 1,5%  до 0,75%</t>
  </si>
  <si>
    <t>Пониженная ставка 0,7% по земельному налогу в отношении собственников земельных участков занятых объектами связи и центрами обработки данных</t>
  </si>
  <si>
    <t>Решение Собрания депутатов Копейского городского округа от 22.12.2021 № 332-МО "О земельном налоге на территории Копейского городского округа"     (с изменениями) (п.1 пп.5)</t>
  </si>
  <si>
    <t>снижение ставки с 1,5%  до 0,7%</t>
  </si>
  <si>
    <t>снижение ставки с 1,5%  до 0,3%</t>
  </si>
  <si>
    <t>Решение Собрания депутатов Копейского городского округа от 22.12.2021 № 332-МО "О земельном налоге на территории Копейского городского округа"     (с изменениями) (п.1 пп.6)</t>
  </si>
  <si>
    <t>Пониженная ставка 0,3% по земельному налогу в отношении собственников земельных участков занятых аэродромами и посадочными площадками, используемых для обеспечения полетов легких и сверхлегких воздушных судов</t>
  </si>
  <si>
    <t>Решение Собрания депутатов Копейского городского округа от 22.12.2021 № 332-МО "О земельном налоге на территории Копейского городского округа"     (с изменениями) (п.3 пп.1)</t>
  </si>
  <si>
    <t>Освобождение от уплаты земельного налога в отношении земельных участков, занятых индивидуальными жилыми домами, садовыми участками, земельными паями и индивидуальными гаражами: многодетные семьи, имеющие на своем содержании трех и более детей в возрасте до восемнадцати лет, а также детей старше восемнадцати лет, обучающихся в образовательных организациях по очной форме обучения, но не более чем до достижения ими возраста 23 лет (в том числе усыновленных, взятых под опеку (попечительство), пасынков и падчериц)</t>
  </si>
  <si>
    <t>Неэффективна. отменена с 01.01.2025</t>
  </si>
  <si>
    <t>с 01.01.2025</t>
  </si>
  <si>
    <t>Решение Собрания депутатов Копейского городского округа от 22.12.2021 № 332-МО "О земельном налоге на территории Копейского городского округа"     (с изменениями) (п.3 пп.3)</t>
  </si>
  <si>
    <t>Решение Собрания депутатов Копейского городского округа от 22.12.2021 № 332-МО "О земельном налоге на территории Копейского городского округа"     (с изменениями) (п.3 пп.2)</t>
  </si>
  <si>
    <t>Решение Собрания депутатов Копейского городского округа от 22.12.2021 № 332-МО "О земельном налоге на территории Копейского городского округа"     (с изменениями) (п.3 пп.4)</t>
  </si>
  <si>
    <t>Решение Собрания депутатов Копейского городского округа от 22.12.2021 № 332-МО "О земельном налоге на территории Копейского городского округа"     (с изменениями) (п.3.1)</t>
  </si>
  <si>
    <t>Решение Собрания депутатов Копейского городского округа от 22.12.2021 № 332-МО "О земельном налоге на территории Копейского городского округа"     (с изменениями) (п.3.2)</t>
  </si>
  <si>
    <t>с 01.01.2022</t>
  </si>
  <si>
    <t>25</t>
  </si>
  <si>
    <t>26</t>
  </si>
  <si>
    <t>Муниципальная программа "Социальная поддержка населения Копейского городского округа",  утвержденная Постановлением администрации Копейского городского округа от21.10.2022 № 2749-п"Об утверждении муниципальной программы "Социальная поддержка населения Копейского городского округа"</t>
  </si>
  <si>
    <t>Муниципальная программа "Развитие субъектов малого и среднего предпринимательства в Копейском городском округе Челябинской области",  утвержденная Постановлением администрации Копейского городского округа от 04.10.2022 № 2628-п "Об утверждении муниципальной программы "Развитие субъектов малого и среднего предпринимательства в Копейском городском округе Челябинской области"</t>
  </si>
  <si>
    <t>Муниципальная программа "Развитие и поддержка садоводческих некоммерческих товариществ, расположенных на территории Копейского городского округа", утверждена Постановлением администрации Копейского городского округа от 21.10.2022 № 2760-п</t>
  </si>
  <si>
    <t>СВОД в разрезе муниципальных программ (по 2023 году)</t>
  </si>
  <si>
    <t>СВОД в разрезе налогов (по 2023 году)</t>
  </si>
  <si>
    <t xml:space="preserve">Освобождение от уплаты налога на имущество физических лиц многодетные семьи, имеющие на своем содержании трех и более детей (в том числе усыновленных, взятых под опеку (попечительство), пасынков и падчериц) в возрасте до восемнадцати лет, а также детей старше восемнадцати лет, обучающихся в образовательных организациях по очной форме обучения, но не более чем до достижения ими возраста 23 лет (в том числе усыновленных, взятых под опеку (попечительство), пасынков и падчериц)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</si>
</sst>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Fill="1"/>
    <xf numFmtId="0" fontId="4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3" fillId="0" borderId="6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6" fillId="2" borderId="7" xfId="0" applyFont="1" applyFill="1" applyBorder="1" applyAlignment="1"/>
    <xf numFmtId="0" fontId="7" fillId="2" borderId="1" xfId="0" applyFont="1" applyFill="1" applyBorder="1" applyAlignment="1">
      <alignment horizontal="left"/>
    </xf>
    <xf numFmtId="0" fontId="7" fillId="0" borderId="0" xfId="0" applyFont="1"/>
    <xf numFmtId="0" fontId="7" fillId="0" borderId="0" xfId="0" applyFont="1" applyAlignment="1"/>
    <xf numFmtId="3" fontId="7" fillId="0" borderId="0" xfId="0" applyNumberFormat="1" applyFont="1"/>
    <xf numFmtId="3" fontId="6" fillId="0" borderId="0" xfId="0" applyNumberFormat="1" applyFont="1"/>
    <xf numFmtId="0" fontId="6" fillId="0" borderId="1" xfId="0" applyFont="1" applyBorder="1"/>
    <xf numFmtId="0" fontId="6" fillId="0" borderId="1" xfId="0" applyFont="1" applyBorder="1" applyAlignment="1"/>
    <xf numFmtId="164" fontId="6" fillId="0" borderId="1" xfId="0" applyNumberFormat="1" applyFont="1" applyBorder="1" applyAlignment="1"/>
    <xf numFmtId="0" fontId="1" fillId="0" borderId="1" xfId="0" applyFont="1" applyBorder="1"/>
    <xf numFmtId="0" fontId="8" fillId="0" borderId="1" xfId="0" applyFont="1" applyBorder="1" applyAlignment="1"/>
    <xf numFmtId="0" fontId="7" fillId="0" borderId="1" xfId="0" applyFont="1" applyBorder="1"/>
    <xf numFmtId="0" fontId="7" fillId="0" borderId="1" xfId="0" applyFont="1" applyBorder="1" applyAlignment="1"/>
    <xf numFmtId="164" fontId="7" fillId="0" borderId="1" xfId="0" applyNumberFormat="1" applyFont="1" applyBorder="1"/>
    <xf numFmtId="164" fontId="6" fillId="0" borderId="1" xfId="0" applyNumberFormat="1" applyFont="1" applyBorder="1"/>
    <xf numFmtId="164" fontId="4" fillId="2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Border="1" applyAlignment="1"/>
    <xf numFmtId="0" fontId="1" fillId="0" borderId="1" xfId="0" applyFont="1" applyBorder="1" applyAlignment="1"/>
    <xf numFmtId="49" fontId="4" fillId="0" borderId="3" xfId="0" applyNumberFormat="1" applyFont="1" applyFill="1" applyBorder="1" applyAlignment="1">
      <alignment vertical="top" wrapText="1"/>
    </xf>
    <xf numFmtId="49" fontId="4" fillId="0" borderId="4" xfId="0" applyNumberFormat="1" applyFont="1" applyFill="1" applyBorder="1" applyAlignment="1">
      <alignment vertical="top" wrapText="1"/>
    </xf>
    <xf numFmtId="49" fontId="4" fillId="0" borderId="7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0" xfId="0" applyNumberFormat="1" applyFont="1"/>
    <xf numFmtId="0" fontId="8" fillId="0" borderId="0" xfId="0" applyFont="1" applyAlignment="1"/>
    <xf numFmtId="0" fontId="8" fillId="0" borderId="0" xfId="0" applyFont="1"/>
    <xf numFmtId="0" fontId="1" fillId="0" borderId="4" xfId="0" applyFont="1" applyBorder="1"/>
    <xf numFmtId="0" fontId="7" fillId="0" borderId="4" xfId="0" applyFont="1" applyBorder="1" applyAlignment="1"/>
    <xf numFmtId="164" fontId="7" fillId="0" borderId="4" xfId="0" applyNumberFormat="1" applyFont="1" applyBorder="1" applyAlignment="1"/>
    <xf numFmtId="0" fontId="6" fillId="0" borderId="4" xfId="0" applyFont="1" applyBorder="1" applyAlignment="1"/>
    <xf numFmtId="164" fontId="6" fillId="0" borderId="4" xfId="0" applyNumberFormat="1" applyFont="1" applyBorder="1" applyAlignment="1"/>
    <xf numFmtId="0" fontId="6" fillId="0" borderId="0" xfId="0" applyFont="1" applyBorder="1" applyAlignment="1">
      <alignment horizontal="center"/>
    </xf>
    <xf numFmtId="164" fontId="7" fillId="0" borderId="0" xfId="0" applyNumberFormat="1" applyFont="1" applyBorder="1" applyAlignment="1"/>
    <xf numFmtId="0" fontId="8" fillId="0" borderId="0" xfId="0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top" wrapText="1"/>
    </xf>
    <xf numFmtId="0" fontId="1" fillId="4" borderId="4" xfId="0" applyFont="1" applyFill="1" applyBorder="1"/>
    <xf numFmtId="0" fontId="6" fillId="4" borderId="4" xfId="0" applyFont="1" applyFill="1" applyBorder="1" applyAlignment="1"/>
    <xf numFmtId="0" fontId="7" fillId="4" borderId="4" xfId="0" applyFont="1" applyFill="1" applyBorder="1" applyAlignment="1"/>
    <xf numFmtId="164" fontId="6" fillId="4" borderId="4" xfId="0" applyNumberFormat="1" applyFont="1" applyFill="1" applyBorder="1" applyAlignment="1"/>
    <xf numFmtId="0" fontId="6" fillId="4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4" fillId="0" borderId="3" xfId="0" applyNumberFormat="1" applyFont="1" applyFill="1" applyBorder="1" applyAlignment="1">
      <alignment horizontal="left" vertical="top" wrapText="1"/>
    </xf>
    <xf numFmtId="49" fontId="4" fillId="0" borderId="4" xfId="0" applyNumberFormat="1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94"/>
  <sheetViews>
    <sheetView tabSelected="1" view="pageBreakPreview" zoomScale="75" zoomScaleNormal="71" zoomScaleSheetLayoutView="75" workbookViewId="0">
      <pane xSplit="1" ySplit="6" topLeftCell="B30" activePane="bottomRight" state="frozen"/>
      <selection pane="topRight" activeCell="B1" sqref="B1"/>
      <selection pane="bottomLeft" activeCell="A7" sqref="A7"/>
      <selection pane="bottomRight" activeCell="B30" sqref="B30"/>
    </sheetView>
  </sheetViews>
  <sheetFormatPr defaultRowHeight="12.75" x14ac:dyDescent="0.2"/>
  <cols>
    <col min="1" max="1" width="4.140625" style="1" customWidth="1"/>
    <col min="2" max="2" width="47.7109375" style="1" customWidth="1"/>
    <col min="3" max="3" width="31.42578125" style="2" customWidth="1"/>
    <col min="4" max="4" width="11.28515625" style="2" customWidth="1"/>
    <col min="5" max="5" width="12" style="2" customWidth="1"/>
    <col min="6" max="7" width="11.28515625" style="2" customWidth="1"/>
    <col min="8" max="8" width="12" style="2" customWidth="1"/>
    <col min="9" max="9" width="7.85546875" style="1" customWidth="1"/>
    <col min="10" max="10" width="24.28515625" style="1" customWidth="1"/>
    <col min="11" max="11" width="10.42578125" style="1" customWidth="1"/>
    <col min="12" max="12" width="30.85546875" style="1" customWidth="1"/>
    <col min="13" max="13" width="15.85546875" style="1" customWidth="1"/>
    <col min="14" max="14" width="12.85546875" style="1" customWidth="1"/>
    <col min="15" max="15" width="17.7109375" style="1" customWidth="1"/>
    <col min="16" max="21" width="11.5703125" style="1" customWidth="1"/>
    <col min="22" max="22" width="17" style="1" customWidth="1"/>
    <col min="23" max="16384" width="9.140625" style="1"/>
  </cols>
  <sheetData>
    <row r="1" spans="1:22" ht="24" customHeight="1" x14ac:dyDescent="0.3">
      <c r="R1" s="66" t="s">
        <v>105</v>
      </c>
      <c r="S1" s="66"/>
      <c r="T1" s="66"/>
      <c r="U1" s="66"/>
      <c r="V1" s="66"/>
    </row>
    <row r="2" spans="1:22" ht="26.25" customHeight="1" x14ac:dyDescent="0.35">
      <c r="A2" s="84" t="s">
        <v>137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spans="1:22" ht="15" customHeight="1" x14ac:dyDescent="0.25">
      <c r="A3" s="76" t="s">
        <v>0</v>
      </c>
      <c r="B3" s="74" t="s">
        <v>1</v>
      </c>
      <c r="C3" s="71" t="s">
        <v>18</v>
      </c>
      <c r="D3" s="72"/>
      <c r="E3" s="72"/>
      <c r="F3" s="72"/>
      <c r="G3" s="72"/>
      <c r="H3" s="73"/>
      <c r="I3" s="4"/>
      <c r="J3" s="77"/>
      <c r="K3" s="78"/>
      <c r="L3" s="78"/>
      <c r="M3" s="78"/>
      <c r="N3" s="78"/>
      <c r="O3" s="78"/>
      <c r="P3" s="78"/>
      <c r="Q3" s="78"/>
      <c r="R3" s="78"/>
      <c r="S3" s="78"/>
      <c r="T3" s="78"/>
      <c r="U3" s="79"/>
      <c r="V3" s="76" t="s">
        <v>16</v>
      </c>
    </row>
    <row r="4" spans="1:22" ht="138.75" customHeight="1" x14ac:dyDescent="0.2">
      <c r="A4" s="76"/>
      <c r="B4" s="75"/>
      <c r="C4" s="74" t="s">
        <v>13</v>
      </c>
      <c r="D4" s="74" t="s">
        <v>2</v>
      </c>
      <c r="E4" s="74" t="s">
        <v>58</v>
      </c>
      <c r="F4" s="74" t="s">
        <v>59</v>
      </c>
      <c r="G4" s="74" t="s">
        <v>60</v>
      </c>
      <c r="H4" s="74" t="s">
        <v>57</v>
      </c>
      <c r="I4" s="85" t="s">
        <v>15</v>
      </c>
      <c r="J4" s="85" t="s">
        <v>3</v>
      </c>
      <c r="K4" s="85" t="s">
        <v>4</v>
      </c>
      <c r="L4" s="75" t="s">
        <v>65</v>
      </c>
      <c r="M4" s="75" t="s">
        <v>82</v>
      </c>
      <c r="N4" s="76" t="s">
        <v>83</v>
      </c>
      <c r="O4" s="76" t="s">
        <v>84</v>
      </c>
      <c r="P4" s="80"/>
      <c r="Q4" s="81"/>
      <c r="R4" s="81"/>
      <c r="S4" s="81"/>
      <c r="T4" s="81"/>
      <c r="U4" s="82"/>
      <c r="V4" s="76"/>
    </row>
    <row r="5" spans="1:22" ht="176.25" customHeight="1" x14ac:dyDescent="0.2">
      <c r="A5" s="74"/>
      <c r="B5" s="75"/>
      <c r="C5" s="75"/>
      <c r="D5" s="75"/>
      <c r="E5" s="75"/>
      <c r="F5" s="75"/>
      <c r="G5" s="75"/>
      <c r="H5" s="75"/>
      <c r="I5" s="74"/>
      <c r="J5" s="74"/>
      <c r="K5" s="74"/>
      <c r="L5" s="75"/>
      <c r="M5" s="75"/>
      <c r="N5" s="74"/>
      <c r="O5" s="74"/>
      <c r="P5" s="65" t="s">
        <v>140</v>
      </c>
      <c r="Q5" s="65" t="s">
        <v>141</v>
      </c>
      <c r="R5" s="65" t="s">
        <v>56</v>
      </c>
      <c r="S5" s="65" t="s">
        <v>118</v>
      </c>
      <c r="T5" s="65" t="s">
        <v>131</v>
      </c>
      <c r="U5" s="65" t="s">
        <v>142</v>
      </c>
      <c r="V5" s="74"/>
    </row>
    <row r="6" spans="1:22" ht="20.25" customHeight="1" x14ac:dyDescent="0.2">
      <c r="A6" s="63">
        <v>1</v>
      </c>
      <c r="B6" s="63">
        <v>2</v>
      </c>
      <c r="C6" s="63">
        <v>3</v>
      </c>
      <c r="D6" s="63">
        <v>4</v>
      </c>
      <c r="E6" s="63">
        <v>5</v>
      </c>
      <c r="F6" s="63">
        <v>6</v>
      </c>
      <c r="G6" s="63">
        <v>7</v>
      </c>
      <c r="H6" s="63">
        <v>8</v>
      </c>
      <c r="I6" s="63">
        <v>9</v>
      </c>
      <c r="J6" s="63">
        <v>10</v>
      </c>
      <c r="K6" s="63">
        <v>11</v>
      </c>
      <c r="L6" s="63">
        <v>12</v>
      </c>
      <c r="M6" s="63">
        <v>13</v>
      </c>
      <c r="N6" s="63">
        <v>14</v>
      </c>
      <c r="O6" s="63">
        <v>15</v>
      </c>
      <c r="P6" s="5">
        <v>16</v>
      </c>
      <c r="Q6" s="5">
        <v>17</v>
      </c>
      <c r="R6" s="5">
        <v>18</v>
      </c>
      <c r="S6" s="5">
        <v>19</v>
      </c>
      <c r="T6" s="5">
        <v>20</v>
      </c>
      <c r="U6" s="5">
        <v>21</v>
      </c>
      <c r="V6" s="63">
        <v>22</v>
      </c>
    </row>
    <row r="7" spans="1:22" s="3" customFormat="1" ht="15.75" customHeight="1" x14ac:dyDescent="0.2">
      <c r="A7" s="34"/>
      <c r="B7" s="69" t="s">
        <v>11</v>
      </c>
      <c r="C7" s="70"/>
      <c r="D7" s="35"/>
      <c r="E7" s="35"/>
      <c r="F7" s="35"/>
      <c r="G7" s="35"/>
      <c r="H7" s="35"/>
      <c r="I7" s="35"/>
      <c r="J7" s="35"/>
      <c r="K7" s="36"/>
      <c r="L7" s="36"/>
      <c r="M7" s="36"/>
      <c r="N7" s="36"/>
      <c r="O7" s="36"/>
      <c r="P7" s="37">
        <f>P8+P10+P9</f>
        <v>2084</v>
      </c>
      <c r="Q7" s="37">
        <f t="shared" ref="Q7:U7" si="0">Q8+Q10+Q9</f>
        <v>1915.1999999999998</v>
      </c>
      <c r="R7" s="37">
        <f t="shared" si="0"/>
        <v>1915.1999999999998</v>
      </c>
      <c r="S7" s="37">
        <f t="shared" si="0"/>
        <v>1915.1999999999998</v>
      </c>
      <c r="T7" s="37">
        <f t="shared" si="0"/>
        <v>1915.1999999999998</v>
      </c>
      <c r="U7" s="37">
        <f t="shared" si="0"/>
        <v>1915.1999999999998</v>
      </c>
      <c r="V7" s="36"/>
    </row>
    <row r="8" spans="1:22" s="3" customFormat="1" ht="252" customHeight="1" x14ac:dyDescent="0.2">
      <c r="A8" s="7">
        <v>1</v>
      </c>
      <c r="B8" s="7" t="s">
        <v>171</v>
      </c>
      <c r="C8" s="38" t="s">
        <v>14</v>
      </c>
      <c r="D8" s="7" t="s">
        <v>61</v>
      </c>
      <c r="E8" s="7" t="s">
        <v>62</v>
      </c>
      <c r="F8" s="7" t="s">
        <v>63</v>
      </c>
      <c r="G8" s="7" t="s">
        <v>64</v>
      </c>
      <c r="H8" s="7" t="s">
        <v>64</v>
      </c>
      <c r="I8" s="7" t="s">
        <v>7</v>
      </c>
      <c r="J8" s="7" t="s">
        <v>9</v>
      </c>
      <c r="K8" s="8">
        <v>0.3</v>
      </c>
      <c r="L8" s="8" t="s">
        <v>166</v>
      </c>
      <c r="M8" s="8" t="s">
        <v>85</v>
      </c>
      <c r="N8" s="9" t="s">
        <v>86</v>
      </c>
      <c r="O8" s="9" t="s">
        <v>87</v>
      </c>
      <c r="P8" s="10">
        <v>1767.3</v>
      </c>
      <c r="Q8" s="10">
        <v>1570.6</v>
      </c>
      <c r="R8" s="10">
        <v>1570.6</v>
      </c>
      <c r="S8" s="10">
        <v>1570.6</v>
      </c>
      <c r="T8" s="10">
        <v>1570.6</v>
      </c>
      <c r="U8" s="10">
        <v>1570.6</v>
      </c>
      <c r="V8" s="7" t="s">
        <v>17</v>
      </c>
    </row>
    <row r="9" spans="1:22" s="3" customFormat="1" ht="252" customHeight="1" x14ac:dyDescent="0.2">
      <c r="A9" s="7">
        <v>2</v>
      </c>
      <c r="B9" s="7" t="s">
        <v>138</v>
      </c>
      <c r="C9" s="38" t="s">
        <v>14</v>
      </c>
      <c r="D9" s="7" t="s">
        <v>61</v>
      </c>
      <c r="E9" s="7" t="s">
        <v>62</v>
      </c>
      <c r="F9" s="7" t="s">
        <v>63</v>
      </c>
      <c r="G9" s="7" t="s">
        <v>64</v>
      </c>
      <c r="H9" s="7" t="s">
        <v>64</v>
      </c>
      <c r="I9" s="7" t="s">
        <v>7</v>
      </c>
      <c r="J9" s="7" t="s">
        <v>9</v>
      </c>
      <c r="K9" s="8">
        <v>0.3</v>
      </c>
      <c r="L9" s="8" t="s">
        <v>166</v>
      </c>
      <c r="M9" s="8" t="s">
        <v>85</v>
      </c>
      <c r="N9" s="9" t="s">
        <v>86</v>
      </c>
      <c r="O9" s="9" t="s">
        <v>87</v>
      </c>
      <c r="P9" s="10">
        <v>316.7</v>
      </c>
      <c r="Q9" s="10">
        <v>344.6</v>
      </c>
      <c r="R9" s="10">
        <v>344.6</v>
      </c>
      <c r="S9" s="10">
        <v>344.6</v>
      </c>
      <c r="T9" s="10">
        <v>344.6</v>
      </c>
      <c r="U9" s="10">
        <v>344.6</v>
      </c>
      <c r="V9" s="7" t="s">
        <v>17</v>
      </c>
    </row>
    <row r="10" spans="1:22" s="3" customFormat="1" ht="211.5" customHeight="1" x14ac:dyDescent="0.2">
      <c r="A10" s="7">
        <v>3</v>
      </c>
      <c r="B10" s="7" t="s">
        <v>20</v>
      </c>
      <c r="C10" s="38" t="s">
        <v>19</v>
      </c>
      <c r="D10" s="7" t="s">
        <v>8</v>
      </c>
      <c r="E10" s="7" t="s">
        <v>66</v>
      </c>
      <c r="F10" s="7" t="s">
        <v>67</v>
      </c>
      <c r="G10" s="7" t="s">
        <v>64</v>
      </c>
      <c r="H10" s="7" t="s">
        <v>64</v>
      </c>
      <c r="I10" s="7" t="s">
        <v>7</v>
      </c>
      <c r="J10" s="7" t="s">
        <v>52</v>
      </c>
      <c r="K10" s="8">
        <v>0.3</v>
      </c>
      <c r="L10" s="8" t="s">
        <v>71</v>
      </c>
      <c r="M10" s="7" t="s">
        <v>88</v>
      </c>
      <c r="N10" s="8" t="s">
        <v>86</v>
      </c>
      <c r="O10" s="8" t="s">
        <v>87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7" t="s">
        <v>21</v>
      </c>
    </row>
    <row r="11" spans="1:22" s="3" customFormat="1" ht="20.25" customHeight="1" x14ac:dyDescent="0.2">
      <c r="A11" s="39"/>
      <c r="B11" s="39" t="s">
        <v>5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1"/>
      <c r="N11" s="41"/>
      <c r="O11" s="41"/>
      <c r="P11" s="42">
        <f>P12+P13+P14+P19+P20+P21+P22+P24+P25+P26+P27+P28+P29+P30+P31+P32+P33+P23+P15+P16+P34</f>
        <v>12297.5</v>
      </c>
      <c r="Q11" s="42">
        <f t="shared" ref="Q11:U11" si="1">Q12+Q13+Q14+Q19+Q20+Q21+Q22+Q24+Q25+Q26+Q27+Q28+Q29+Q30+Q31+Q32+Q33+Q23+Q15+Q16</f>
        <v>4647</v>
      </c>
      <c r="R11" s="42">
        <f t="shared" si="1"/>
        <v>4647</v>
      </c>
      <c r="S11" s="42">
        <f t="shared" si="1"/>
        <v>1479</v>
      </c>
      <c r="T11" s="42">
        <f t="shared" si="1"/>
        <v>1479</v>
      </c>
      <c r="U11" s="42">
        <f t="shared" si="1"/>
        <v>1479</v>
      </c>
      <c r="V11" s="41"/>
    </row>
    <row r="12" spans="1:22" s="3" customFormat="1" ht="313.5" customHeight="1" x14ac:dyDescent="0.2">
      <c r="A12" s="7">
        <v>4</v>
      </c>
      <c r="B12" s="7" t="s">
        <v>23</v>
      </c>
      <c r="C12" s="7" t="s">
        <v>144</v>
      </c>
      <c r="D12" s="7" t="s">
        <v>6</v>
      </c>
      <c r="E12" s="7" t="s">
        <v>145</v>
      </c>
      <c r="F12" s="7" t="s">
        <v>145</v>
      </c>
      <c r="G12" s="7" t="s">
        <v>64</v>
      </c>
      <c r="H12" s="7" t="s">
        <v>64</v>
      </c>
      <c r="I12" s="7" t="s">
        <v>7</v>
      </c>
      <c r="J12" s="7" t="s">
        <v>24</v>
      </c>
      <c r="K12" s="8">
        <v>0.3</v>
      </c>
      <c r="L12" s="7" t="s">
        <v>71</v>
      </c>
      <c r="M12" s="7" t="s">
        <v>88</v>
      </c>
      <c r="N12" s="7" t="s">
        <v>86</v>
      </c>
      <c r="O12" s="7" t="s">
        <v>87</v>
      </c>
      <c r="P12" s="10">
        <v>258</v>
      </c>
      <c r="Q12" s="9">
        <v>135.6</v>
      </c>
      <c r="R12" s="9">
        <v>135.6</v>
      </c>
      <c r="S12" s="9">
        <v>135.6</v>
      </c>
      <c r="T12" s="9">
        <v>135.6</v>
      </c>
      <c r="U12" s="9">
        <v>135.6</v>
      </c>
      <c r="V12" s="7" t="s">
        <v>21</v>
      </c>
    </row>
    <row r="13" spans="1:22" s="3" customFormat="1" ht="244.5" customHeight="1" x14ac:dyDescent="0.2">
      <c r="A13" s="7">
        <v>5</v>
      </c>
      <c r="B13" s="7" t="s">
        <v>25</v>
      </c>
      <c r="C13" s="7" t="s">
        <v>143</v>
      </c>
      <c r="D13" s="7" t="s">
        <v>6</v>
      </c>
      <c r="E13" s="7" t="s">
        <v>145</v>
      </c>
      <c r="F13" s="7" t="s">
        <v>145</v>
      </c>
      <c r="G13" s="7" t="s">
        <v>64</v>
      </c>
      <c r="H13" s="7" t="s">
        <v>64</v>
      </c>
      <c r="I13" s="7" t="s">
        <v>7</v>
      </c>
      <c r="J13" s="7" t="s">
        <v>24</v>
      </c>
      <c r="K13" s="8">
        <v>0.3</v>
      </c>
      <c r="L13" s="7" t="s">
        <v>71</v>
      </c>
      <c r="M13" s="7" t="s">
        <v>88</v>
      </c>
      <c r="N13" s="7" t="s">
        <v>86</v>
      </c>
      <c r="O13" s="7" t="s">
        <v>87</v>
      </c>
      <c r="P13" s="10">
        <v>1530.2</v>
      </c>
      <c r="Q13" s="11">
        <v>960.8</v>
      </c>
      <c r="R13" s="11">
        <v>960.8</v>
      </c>
      <c r="S13" s="11">
        <v>960.8</v>
      </c>
      <c r="T13" s="11">
        <v>960.8</v>
      </c>
      <c r="U13" s="11">
        <v>960.8</v>
      </c>
      <c r="V13" s="7" t="s">
        <v>21</v>
      </c>
    </row>
    <row r="14" spans="1:22" s="3" customFormat="1" ht="249.75" customHeight="1" x14ac:dyDescent="0.2">
      <c r="A14" s="7">
        <v>6</v>
      </c>
      <c r="B14" s="7" t="s">
        <v>26</v>
      </c>
      <c r="C14" s="7" t="s">
        <v>146</v>
      </c>
      <c r="D14" s="7" t="s">
        <v>136</v>
      </c>
      <c r="E14" s="7" t="s">
        <v>145</v>
      </c>
      <c r="F14" s="7" t="s">
        <v>145</v>
      </c>
      <c r="G14" s="7" t="s">
        <v>64</v>
      </c>
      <c r="H14" s="7" t="s">
        <v>64</v>
      </c>
      <c r="I14" s="7" t="s">
        <v>12</v>
      </c>
      <c r="J14" s="7" t="s">
        <v>147</v>
      </c>
      <c r="K14" s="8">
        <v>1.5</v>
      </c>
      <c r="L14" s="7" t="s">
        <v>71</v>
      </c>
      <c r="M14" s="7" t="s">
        <v>88</v>
      </c>
      <c r="N14" s="7" t="s">
        <v>86</v>
      </c>
      <c r="O14" s="7" t="s">
        <v>132</v>
      </c>
      <c r="P14" s="10">
        <v>172</v>
      </c>
      <c r="Q14" s="43">
        <v>0</v>
      </c>
      <c r="R14" s="43">
        <v>0</v>
      </c>
      <c r="S14" s="43">
        <v>0</v>
      </c>
      <c r="T14" s="9">
        <v>0</v>
      </c>
      <c r="U14" s="9">
        <v>0</v>
      </c>
      <c r="V14" s="7" t="s">
        <v>21</v>
      </c>
    </row>
    <row r="15" spans="1:22" s="3" customFormat="1" ht="245.25" customHeight="1" x14ac:dyDescent="0.2">
      <c r="A15" s="7">
        <v>7</v>
      </c>
      <c r="B15" s="7" t="s">
        <v>130</v>
      </c>
      <c r="C15" s="7" t="s">
        <v>27</v>
      </c>
      <c r="D15" s="7" t="s">
        <v>70</v>
      </c>
      <c r="E15" s="7" t="s">
        <v>68</v>
      </c>
      <c r="F15" s="7" t="s">
        <v>69</v>
      </c>
      <c r="G15" s="7" t="s">
        <v>64</v>
      </c>
      <c r="H15" s="57">
        <v>44926</v>
      </c>
      <c r="I15" s="7" t="s">
        <v>72</v>
      </c>
      <c r="J15" s="7" t="s">
        <v>28</v>
      </c>
      <c r="K15" s="8">
        <v>1.5</v>
      </c>
      <c r="L15" s="7" t="s">
        <v>73</v>
      </c>
      <c r="M15" s="7" t="s">
        <v>74</v>
      </c>
      <c r="N15" s="7" t="s">
        <v>74</v>
      </c>
      <c r="O15" s="7" t="s">
        <v>119</v>
      </c>
      <c r="P15" s="10">
        <v>4313</v>
      </c>
      <c r="Q15" s="43">
        <v>0</v>
      </c>
      <c r="R15" s="43">
        <v>0</v>
      </c>
      <c r="S15" s="43">
        <v>0</v>
      </c>
      <c r="T15" s="9">
        <v>0</v>
      </c>
      <c r="U15" s="9">
        <v>0</v>
      </c>
      <c r="V15" s="7" t="s">
        <v>21</v>
      </c>
    </row>
    <row r="16" spans="1:22" s="3" customFormat="1" ht="155.25" customHeight="1" x14ac:dyDescent="0.2">
      <c r="A16" s="7">
        <v>8</v>
      </c>
      <c r="B16" s="7" t="s">
        <v>53</v>
      </c>
      <c r="C16" s="7" t="s">
        <v>29</v>
      </c>
      <c r="D16" s="7" t="s">
        <v>30</v>
      </c>
      <c r="E16" s="7" t="s">
        <v>68</v>
      </c>
      <c r="F16" s="7" t="s">
        <v>69</v>
      </c>
      <c r="G16" s="7" t="s">
        <v>64</v>
      </c>
      <c r="H16" s="57">
        <v>44926</v>
      </c>
      <c r="I16" s="7" t="s">
        <v>12</v>
      </c>
      <c r="J16" s="7" t="s">
        <v>31</v>
      </c>
      <c r="K16" s="8">
        <v>1.5</v>
      </c>
      <c r="L16" s="7" t="s">
        <v>71</v>
      </c>
      <c r="M16" s="7" t="s">
        <v>74</v>
      </c>
      <c r="N16" s="7" t="s">
        <v>74</v>
      </c>
      <c r="O16" s="7" t="s">
        <v>119</v>
      </c>
      <c r="P16" s="10">
        <v>3864</v>
      </c>
      <c r="Q16" s="43">
        <v>0</v>
      </c>
      <c r="R16" s="43">
        <v>0</v>
      </c>
      <c r="S16" s="43">
        <v>0</v>
      </c>
      <c r="T16" s="9">
        <v>0</v>
      </c>
      <c r="U16" s="9">
        <v>0</v>
      </c>
      <c r="V16" s="7" t="s">
        <v>21</v>
      </c>
    </row>
    <row r="17" spans="1:22" s="3" customFormat="1" ht="249.75" customHeight="1" x14ac:dyDescent="0.2">
      <c r="A17" s="7">
        <v>9</v>
      </c>
      <c r="B17" s="7" t="s">
        <v>148</v>
      </c>
      <c r="C17" s="7" t="s">
        <v>149</v>
      </c>
      <c r="D17" s="7" t="s">
        <v>70</v>
      </c>
      <c r="E17" s="7" t="s">
        <v>145</v>
      </c>
      <c r="F17" s="7" t="s">
        <v>145</v>
      </c>
      <c r="G17" s="7" t="s">
        <v>64</v>
      </c>
      <c r="H17" s="7" t="s">
        <v>64</v>
      </c>
      <c r="I17" s="7" t="s">
        <v>12</v>
      </c>
      <c r="J17" s="7" t="s">
        <v>150</v>
      </c>
      <c r="K17" s="8">
        <v>1.5</v>
      </c>
      <c r="L17" s="8" t="s">
        <v>167</v>
      </c>
      <c r="M17" s="7" t="s">
        <v>88</v>
      </c>
      <c r="N17" s="7" t="s">
        <v>86</v>
      </c>
      <c r="O17" s="7" t="s">
        <v>132</v>
      </c>
      <c r="P17" s="10">
        <v>0</v>
      </c>
      <c r="Q17" s="43">
        <v>0</v>
      </c>
      <c r="R17" s="43">
        <v>0</v>
      </c>
      <c r="S17" s="43">
        <v>0</v>
      </c>
      <c r="T17" s="9">
        <v>0</v>
      </c>
      <c r="U17" s="9">
        <v>0</v>
      </c>
      <c r="V17" s="7" t="s">
        <v>21</v>
      </c>
    </row>
    <row r="18" spans="1:22" s="3" customFormat="1" ht="249.75" customHeight="1" x14ac:dyDescent="0.2">
      <c r="A18" s="7">
        <v>10</v>
      </c>
      <c r="B18" s="7" t="s">
        <v>153</v>
      </c>
      <c r="C18" s="7" t="s">
        <v>152</v>
      </c>
      <c r="D18" s="7" t="s">
        <v>70</v>
      </c>
      <c r="E18" s="7" t="s">
        <v>145</v>
      </c>
      <c r="F18" s="7" t="s">
        <v>145</v>
      </c>
      <c r="G18" s="7" t="s">
        <v>64</v>
      </c>
      <c r="H18" s="7" t="s">
        <v>64</v>
      </c>
      <c r="I18" s="7" t="s">
        <v>12</v>
      </c>
      <c r="J18" s="7" t="s">
        <v>151</v>
      </c>
      <c r="K18" s="8">
        <v>1.5</v>
      </c>
      <c r="L18" s="8" t="s">
        <v>167</v>
      </c>
      <c r="M18" s="7" t="s">
        <v>88</v>
      </c>
      <c r="N18" s="7" t="s">
        <v>86</v>
      </c>
      <c r="O18" s="7" t="s">
        <v>132</v>
      </c>
      <c r="P18" s="10">
        <v>0</v>
      </c>
      <c r="Q18" s="43">
        <v>0</v>
      </c>
      <c r="R18" s="43">
        <v>0</v>
      </c>
      <c r="S18" s="43">
        <v>0</v>
      </c>
      <c r="T18" s="9">
        <v>0</v>
      </c>
      <c r="U18" s="9">
        <v>0</v>
      </c>
      <c r="V18" s="7" t="s">
        <v>21</v>
      </c>
    </row>
    <row r="19" spans="1:22" s="3" customFormat="1" ht="273.75" customHeight="1" x14ac:dyDescent="0.2">
      <c r="A19" s="7">
        <v>11</v>
      </c>
      <c r="B19" s="7" t="s">
        <v>32</v>
      </c>
      <c r="C19" s="7" t="s">
        <v>154</v>
      </c>
      <c r="D19" s="7" t="s">
        <v>8</v>
      </c>
      <c r="E19" s="7" t="s">
        <v>145</v>
      </c>
      <c r="F19" s="7" t="s">
        <v>145</v>
      </c>
      <c r="G19" s="7" t="s">
        <v>64</v>
      </c>
      <c r="H19" s="7" t="s">
        <v>64</v>
      </c>
      <c r="I19" s="7" t="s">
        <v>7</v>
      </c>
      <c r="J19" s="7" t="s">
        <v>9</v>
      </c>
      <c r="K19" s="8">
        <v>1.5</v>
      </c>
      <c r="L19" s="8" t="s">
        <v>166</v>
      </c>
      <c r="M19" s="8" t="s">
        <v>85</v>
      </c>
      <c r="N19" s="9" t="s">
        <v>86</v>
      </c>
      <c r="O19" s="7" t="s">
        <v>87</v>
      </c>
      <c r="P19" s="10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7" t="s">
        <v>17</v>
      </c>
    </row>
    <row r="20" spans="1:22" s="3" customFormat="1" ht="284.25" customHeight="1" x14ac:dyDescent="0.2">
      <c r="A20" s="7">
        <v>12</v>
      </c>
      <c r="B20" s="7" t="s">
        <v>33</v>
      </c>
      <c r="C20" s="7" t="s">
        <v>154</v>
      </c>
      <c r="D20" s="7" t="s">
        <v>8</v>
      </c>
      <c r="E20" s="7" t="s">
        <v>145</v>
      </c>
      <c r="F20" s="7" t="s">
        <v>145</v>
      </c>
      <c r="G20" s="7" t="s">
        <v>64</v>
      </c>
      <c r="H20" s="7" t="s">
        <v>64</v>
      </c>
      <c r="I20" s="7" t="s">
        <v>7</v>
      </c>
      <c r="J20" s="7" t="s">
        <v>9</v>
      </c>
      <c r="K20" s="8">
        <v>1.5</v>
      </c>
      <c r="L20" s="8" t="s">
        <v>166</v>
      </c>
      <c r="M20" s="8" t="s">
        <v>85</v>
      </c>
      <c r="N20" s="9" t="s">
        <v>86</v>
      </c>
      <c r="O20" s="7" t="s">
        <v>87</v>
      </c>
      <c r="P20" s="10">
        <v>31</v>
      </c>
      <c r="Q20" s="10">
        <v>21.4</v>
      </c>
      <c r="R20" s="10">
        <v>21.4</v>
      </c>
      <c r="S20" s="10">
        <v>21.4</v>
      </c>
      <c r="T20" s="10">
        <v>21.4</v>
      </c>
      <c r="U20" s="10">
        <v>21.4</v>
      </c>
      <c r="V20" s="7" t="s">
        <v>17</v>
      </c>
    </row>
    <row r="21" spans="1:22" s="3" customFormat="1" ht="270.75" customHeight="1" x14ac:dyDescent="0.2">
      <c r="A21" s="7">
        <v>13</v>
      </c>
      <c r="B21" s="44" t="s">
        <v>34</v>
      </c>
      <c r="C21" s="7" t="s">
        <v>154</v>
      </c>
      <c r="D21" s="7" t="s">
        <v>8</v>
      </c>
      <c r="E21" s="7" t="s">
        <v>145</v>
      </c>
      <c r="F21" s="7" t="s">
        <v>145</v>
      </c>
      <c r="G21" s="7" t="s">
        <v>64</v>
      </c>
      <c r="H21" s="7" t="s">
        <v>64</v>
      </c>
      <c r="I21" s="7" t="s">
        <v>7</v>
      </c>
      <c r="J21" s="7" t="s">
        <v>9</v>
      </c>
      <c r="K21" s="8">
        <v>1.5</v>
      </c>
      <c r="L21" s="8" t="s">
        <v>166</v>
      </c>
      <c r="M21" s="8" t="s">
        <v>85</v>
      </c>
      <c r="N21" s="9" t="s">
        <v>86</v>
      </c>
      <c r="O21" s="7" t="s">
        <v>87</v>
      </c>
      <c r="P21" s="10">
        <v>28</v>
      </c>
      <c r="Q21" s="10">
        <v>26.3</v>
      </c>
      <c r="R21" s="10">
        <v>26.3</v>
      </c>
      <c r="S21" s="10">
        <v>26.3</v>
      </c>
      <c r="T21" s="10">
        <v>26.3</v>
      </c>
      <c r="U21" s="10">
        <v>26.3</v>
      </c>
      <c r="V21" s="7" t="s">
        <v>17</v>
      </c>
    </row>
    <row r="22" spans="1:22" s="3" customFormat="1" ht="409.6" customHeight="1" x14ac:dyDescent="0.2">
      <c r="A22" s="7">
        <v>14</v>
      </c>
      <c r="B22" s="7" t="s">
        <v>35</v>
      </c>
      <c r="C22" s="7" t="s">
        <v>154</v>
      </c>
      <c r="D22" s="7" t="s">
        <v>8</v>
      </c>
      <c r="E22" s="7" t="s">
        <v>145</v>
      </c>
      <c r="F22" s="7" t="s">
        <v>145</v>
      </c>
      <c r="G22" s="7" t="s">
        <v>64</v>
      </c>
      <c r="H22" s="7" t="s">
        <v>64</v>
      </c>
      <c r="I22" s="7" t="s">
        <v>7</v>
      </c>
      <c r="J22" s="7" t="s">
        <v>9</v>
      </c>
      <c r="K22" s="8">
        <v>1.5</v>
      </c>
      <c r="L22" s="8" t="s">
        <v>166</v>
      </c>
      <c r="M22" s="8" t="s">
        <v>85</v>
      </c>
      <c r="N22" s="9" t="s">
        <v>86</v>
      </c>
      <c r="O22" s="7" t="s">
        <v>87</v>
      </c>
      <c r="P22" s="10">
        <v>2</v>
      </c>
      <c r="Q22" s="10">
        <v>1.6</v>
      </c>
      <c r="R22" s="10">
        <v>1.6</v>
      </c>
      <c r="S22" s="10">
        <v>1.6</v>
      </c>
      <c r="T22" s="10">
        <v>1.6</v>
      </c>
      <c r="U22" s="10">
        <v>1.6</v>
      </c>
      <c r="V22" s="7" t="s">
        <v>17</v>
      </c>
    </row>
    <row r="23" spans="1:22" s="3" customFormat="1" ht="273" customHeight="1" x14ac:dyDescent="0.2">
      <c r="A23" s="7">
        <v>15</v>
      </c>
      <c r="B23" s="7" t="s">
        <v>36</v>
      </c>
      <c r="C23" s="7" t="s">
        <v>154</v>
      </c>
      <c r="D23" s="7" t="s">
        <v>8</v>
      </c>
      <c r="E23" s="7" t="s">
        <v>145</v>
      </c>
      <c r="F23" s="7" t="s">
        <v>145</v>
      </c>
      <c r="G23" s="7" t="s">
        <v>64</v>
      </c>
      <c r="H23" s="7" t="s">
        <v>64</v>
      </c>
      <c r="I23" s="7" t="s">
        <v>7</v>
      </c>
      <c r="J23" s="7" t="s">
        <v>9</v>
      </c>
      <c r="K23" s="8">
        <v>1.5</v>
      </c>
      <c r="L23" s="8" t="s">
        <v>166</v>
      </c>
      <c r="M23" s="8" t="s">
        <v>85</v>
      </c>
      <c r="N23" s="9" t="s">
        <v>86</v>
      </c>
      <c r="O23" s="7" t="s">
        <v>87</v>
      </c>
      <c r="P23" s="10">
        <v>1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7" t="s">
        <v>17</v>
      </c>
    </row>
    <row r="24" spans="1:22" s="3" customFormat="1" ht="273" customHeight="1" x14ac:dyDescent="0.2">
      <c r="A24" s="7">
        <v>16</v>
      </c>
      <c r="B24" s="44" t="s">
        <v>37</v>
      </c>
      <c r="C24" s="7" t="s">
        <v>154</v>
      </c>
      <c r="D24" s="7" t="s">
        <v>8</v>
      </c>
      <c r="E24" s="7" t="s">
        <v>145</v>
      </c>
      <c r="F24" s="7" t="s">
        <v>145</v>
      </c>
      <c r="G24" s="7" t="s">
        <v>64</v>
      </c>
      <c r="H24" s="7" t="s">
        <v>64</v>
      </c>
      <c r="I24" s="7" t="s">
        <v>7</v>
      </c>
      <c r="J24" s="7" t="s">
        <v>9</v>
      </c>
      <c r="K24" s="8">
        <v>1.5</v>
      </c>
      <c r="L24" s="8" t="s">
        <v>166</v>
      </c>
      <c r="M24" s="8" t="s">
        <v>85</v>
      </c>
      <c r="N24" s="9" t="s">
        <v>86</v>
      </c>
      <c r="O24" s="7" t="s">
        <v>87</v>
      </c>
      <c r="P24" s="10">
        <v>1</v>
      </c>
      <c r="Q24" s="10">
        <v>0.2</v>
      </c>
      <c r="R24" s="10">
        <v>0.2</v>
      </c>
      <c r="S24" s="10">
        <v>0.2</v>
      </c>
      <c r="T24" s="10">
        <v>0.2</v>
      </c>
      <c r="U24" s="10">
        <v>0.2</v>
      </c>
      <c r="V24" s="7" t="s">
        <v>17</v>
      </c>
    </row>
    <row r="25" spans="1:22" s="3" customFormat="1" ht="279" customHeight="1" x14ac:dyDescent="0.2">
      <c r="A25" s="7">
        <v>17</v>
      </c>
      <c r="B25" s="44" t="s">
        <v>38</v>
      </c>
      <c r="C25" s="7" t="s">
        <v>154</v>
      </c>
      <c r="D25" s="7" t="s">
        <v>8</v>
      </c>
      <c r="E25" s="7" t="s">
        <v>145</v>
      </c>
      <c r="F25" s="7" t="s">
        <v>145</v>
      </c>
      <c r="G25" s="7" t="s">
        <v>64</v>
      </c>
      <c r="H25" s="7" t="s">
        <v>64</v>
      </c>
      <c r="I25" s="7" t="s">
        <v>7</v>
      </c>
      <c r="J25" s="7" t="s">
        <v>9</v>
      </c>
      <c r="K25" s="8">
        <v>1.5</v>
      </c>
      <c r="L25" s="8" t="s">
        <v>166</v>
      </c>
      <c r="M25" s="8" t="s">
        <v>85</v>
      </c>
      <c r="N25" s="9" t="s">
        <v>86</v>
      </c>
      <c r="O25" s="7" t="s">
        <v>87</v>
      </c>
      <c r="P25" s="10">
        <v>1</v>
      </c>
      <c r="Q25" s="10">
        <v>1</v>
      </c>
      <c r="R25" s="10">
        <v>1</v>
      </c>
      <c r="S25" s="10">
        <v>1</v>
      </c>
      <c r="T25" s="10">
        <v>1</v>
      </c>
      <c r="U25" s="10">
        <v>1</v>
      </c>
      <c r="V25" s="7" t="s">
        <v>17</v>
      </c>
    </row>
    <row r="26" spans="1:22" s="3" customFormat="1" ht="268.5" customHeight="1" x14ac:dyDescent="0.2">
      <c r="A26" s="7">
        <v>18</v>
      </c>
      <c r="B26" s="44" t="s">
        <v>155</v>
      </c>
      <c r="C26" s="7" t="s">
        <v>154</v>
      </c>
      <c r="D26" s="7" t="s">
        <v>8</v>
      </c>
      <c r="E26" s="7" t="s">
        <v>145</v>
      </c>
      <c r="F26" s="7" t="s">
        <v>145</v>
      </c>
      <c r="G26" s="7" t="s">
        <v>64</v>
      </c>
      <c r="H26" s="7" t="s">
        <v>64</v>
      </c>
      <c r="I26" s="7" t="s">
        <v>7</v>
      </c>
      <c r="J26" s="7" t="s">
        <v>9</v>
      </c>
      <c r="K26" s="8">
        <v>1.5</v>
      </c>
      <c r="L26" s="8" t="s">
        <v>166</v>
      </c>
      <c r="M26" s="8" t="s">
        <v>85</v>
      </c>
      <c r="N26" s="9" t="s">
        <v>86</v>
      </c>
      <c r="O26" s="7" t="s">
        <v>87</v>
      </c>
      <c r="P26" s="10">
        <v>24</v>
      </c>
      <c r="Q26" s="10">
        <v>55.4</v>
      </c>
      <c r="R26" s="10">
        <v>55.4</v>
      </c>
      <c r="S26" s="10">
        <v>55.4</v>
      </c>
      <c r="T26" s="10">
        <v>55.4</v>
      </c>
      <c r="U26" s="10">
        <v>55.4</v>
      </c>
      <c r="V26" s="7" t="s">
        <v>17</v>
      </c>
    </row>
    <row r="27" spans="1:22" s="3" customFormat="1" ht="261" customHeight="1" x14ac:dyDescent="0.2">
      <c r="A27" s="45" t="s">
        <v>40</v>
      </c>
      <c r="B27" s="44" t="s">
        <v>39</v>
      </c>
      <c r="C27" s="7" t="s">
        <v>154</v>
      </c>
      <c r="D27" s="7" t="s">
        <v>8</v>
      </c>
      <c r="E27" s="7" t="s">
        <v>145</v>
      </c>
      <c r="F27" s="7" t="s">
        <v>145</v>
      </c>
      <c r="G27" s="7" t="s">
        <v>64</v>
      </c>
      <c r="H27" s="7" t="s">
        <v>64</v>
      </c>
      <c r="I27" s="7" t="s">
        <v>7</v>
      </c>
      <c r="J27" s="7" t="s">
        <v>9</v>
      </c>
      <c r="K27" s="8">
        <v>1.5</v>
      </c>
      <c r="L27" s="8" t="s">
        <v>166</v>
      </c>
      <c r="M27" s="8" t="s">
        <v>85</v>
      </c>
      <c r="N27" s="9" t="s">
        <v>86</v>
      </c>
      <c r="O27" s="7" t="s">
        <v>87</v>
      </c>
      <c r="P27" s="10">
        <v>0.3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7" t="s">
        <v>17</v>
      </c>
    </row>
    <row r="28" spans="1:22" s="3" customFormat="1" ht="267.75" customHeight="1" x14ac:dyDescent="0.2">
      <c r="A28" s="45" t="s">
        <v>42</v>
      </c>
      <c r="B28" s="7" t="s">
        <v>41</v>
      </c>
      <c r="C28" s="7" t="s">
        <v>154</v>
      </c>
      <c r="D28" s="7" t="s">
        <v>8</v>
      </c>
      <c r="E28" s="7" t="s">
        <v>145</v>
      </c>
      <c r="F28" s="7" t="s">
        <v>145</v>
      </c>
      <c r="G28" s="7" t="s">
        <v>64</v>
      </c>
      <c r="H28" s="7" t="s">
        <v>64</v>
      </c>
      <c r="I28" s="7" t="s">
        <v>7</v>
      </c>
      <c r="J28" s="7" t="s">
        <v>9</v>
      </c>
      <c r="K28" s="8">
        <v>1.5</v>
      </c>
      <c r="L28" s="8" t="s">
        <v>166</v>
      </c>
      <c r="M28" s="8" t="s">
        <v>85</v>
      </c>
      <c r="N28" s="9" t="s">
        <v>86</v>
      </c>
      <c r="O28" s="7" t="s">
        <v>87</v>
      </c>
      <c r="P28" s="10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7" t="s">
        <v>17</v>
      </c>
    </row>
    <row r="29" spans="1:22" s="3" customFormat="1" ht="264" customHeight="1" x14ac:dyDescent="0.2">
      <c r="A29" s="45" t="s">
        <v>44</v>
      </c>
      <c r="B29" s="7" t="s">
        <v>43</v>
      </c>
      <c r="C29" s="7" t="s">
        <v>159</v>
      </c>
      <c r="D29" s="7" t="s">
        <v>8</v>
      </c>
      <c r="E29" s="7" t="s">
        <v>145</v>
      </c>
      <c r="F29" s="7" t="s">
        <v>145</v>
      </c>
      <c r="G29" s="7" t="s">
        <v>64</v>
      </c>
      <c r="H29" s="7" t="s">
        <v>64</v>
      </c>
      <c r="I29" s="7" t="s">
        <v>7</v>
      </c>
      <c r="J29" s="7" t="s">
        <v>9</v>
      </c>
      <c r="K29" s="8">
        <v>1.5</v>
      </c>
      <c r="L29" s="8" t="s">
        <v>166</v>
      </c>
      <c r="M29" s="8" t="s">
        <v>85</v>
      </c>
      <c r="N29" s="9" t="s">
        <v>86</v>
      </c>
      <c r="O29" s="7" t="s">
        <v>87</v>
      </c>
      <c r="P29" s="10">
        <v>245</v>
      </c>
      <c r="Q29" s="10">
        <v>220.7</v>
      </c>
      <c r="R29" s="10">
        <v>220.7</v>
      </c>
      <c r="S29" s="10">
        <v>220.7</v>
      </c>
      <c r="T29" s="10">
        <v>220.7</v>
      </c>
      <c r="U29" s="10">
        <v>220.7</v>
      </c>
      <c r="V29" s="7" t="s">
        <v>17</v>
      </c>
    </row>
    <row r="30" spans="1:22" s="3" customFormat="1" ht="312.75" customHeight="1" x14ac:dyDescent="0.2">
      <c r="A30" s="45" t="s">
        <v>45</v>
      </c>
      <c r="B30" s="44" t="s">
        <v>133</v>
      </c>
      <c r="C30" s="7" t="s">
        <v>158</v>
      </c>
      <c r="D30" s="7" t="s">
        <v>8</v>
      </c>
      <c r="E30" s="7" t="s">
        <v>145</v>
      </c>
      <c r="F30" s="7" t="s">
        <v>145</v>
      </c>
      <c r="G30" s="7" t="s">
        <v>64</v>
      </c>
      <c r="H30" s="57" t="s">
        <v>157</v>
      </c>
      <c r="I30" s="7" t="s">
        <v>12</v>
      </c>
      <c r="J30" s="7" t="s">
        <v>9</v>
      </c>
      <c r="K30" s="8">
        <v>1.5</v>
      </c>
      <c r="L30" s="8" t="s">
        <v>168</v>
      </c>
      <c r="M30" s="8" t="s">
        <v>89</v>
      </c>
      <c r="N30" s="8" t="s">
        <v>90</v>
      </c>
      <c r="O30" s="8" t="s">
        <v>156</v>
      </c>
      <c r="P30" s="10">
        <v>947</v>
      </c>
      <c r="Q30" s="9">
        <v>3168</v>
      </c>
      <c r="R30" s="9">
        <v>3168</v>
      </c>
      <c r="S30" s="9">
        <v>0</v>
      </c>
      <c r="T30" s="9">
        <v>0</v>
      </c>
      <c r="U30" s="9">
        <v>0</v>
      </c>
      <c r="V30" s="7" t="s">
        <v>21</v>
      </c>
    </row>
    <row r="31" spans="1:22" ht="227.25" customHeight="1" x14ac:dyDescent="0.2">
      <c r="A31" s="12" t="s">
        <v>134</v>
      </c>
      <c r="B31" s="13" t="s">
        <v>46</v>
      </c>
      <c r="C31" s="6" t="s">
        <v>160</v>
      </c>
      <c r="D31" s="6" t="s">
        <v>10</v>
      </c>
      <c r="E31" s="6" t="s">
        <v>145</v>
      </c>
      <c r="F31" s="6" t="s">
        <v>145</v>
      </c>
      <c r="G31" s="6" t="s">
        <v>64</v>
      </c>
      <c r="H31" s="6" t="s">
        <v>64</v>
      </c>
      <c r="I31" s="6" t="s">
        <v>72</v>
      </c>
      <c r="J31" s="7" t="s">
        <v>9</v>
      </c>
      <c r="K31" s="8">
        <v>1.5</v>
      </c>
      <c r="L31" s="8" t="s">
        <v>73</v>
      </c>
      <c r="M31" s="8" t="s">
        <v>88</v>
      </c>
      <c r="N31" s="8" t="s">
        <v>86</v>
      </c>
      <c r="O31" s="8" t="s">
        <v>87</v>
      </c>
      <c r="P31" s="10">
        <v>58</v>
      </c>
      <c r="Q31" s="9">
        <v>56</v>
      </c>
      <c r="R31" s="9">
        <v>56</v>
      </c>
      <c r="S31" s="9">
        <v>56</v>
      </c>
      <c r="T31" s="9">
        <v>56</v>
      </c>
      <c r="U31" s="9">
        <v>56</v>
      </c>
      <c r="V31" s="6" t="s">
        <v>21</v>
      </c>
    </row>
    <row r="32" spans="1:22" s="3" customFormat="1" ht="156" customHeight="1" x14ac:dyDescent="0.2">
      <c r="A32" s="45" t="s">
        <v>139</v>
      </c>
      <c r="B32" s="7" t="s">
        <v>47</v>
      </c>
      <c r="C32" s="7" t="s">
        <v>48</v>
      </c>
      <c r="D32" s="7" t="s">
        <v>10</v>
      </c>
      <c r="E32" s="7" t="s">
        <v>68</v>
      </c>
      <c r="F32" s="7" t="s">
        <v>69</v>
      </c>
      <c r="G32" s="7" t="s">
        <v>64</v>
      </c>
      <c r="H32" s="57">
        <v>44926</v>
      </c>
      <c r="I32" s="7" t="s">
        <v>93</v>
      </c>
      <c r="J32" s="7" t="s">
        <v>9</v>
      </c>
      <c r="K32" s="8">
        <v>1.5</v>
      </c>
      <c r="L32" s="8" t="s">
        <v>74</v>
      </c>
      <c r="M32" s="8" t="s">
        <v>74</v>
      </c>
      <c r="N32" s="8" t="s">
        <v>74</v>
      </c>
      <c r="O32" s="8" t="s">
        <v>119</v>
      </c>
      <c r="P32" s="10">
        <v>822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7" t="s">
        <v>21</v>
      </c>
    </row>
    <row r="33" spans="1:22" ht="345" customHeight="1" x14ac:dyDescent="0.2">
      <c r="A33" s="12" t="s">
        <v>164</v>
      </c>
      <c r="B33" s="13" t="s">
        <v>49</v>
      </c>
      <c r="C33" s="6" t="s">
        <v>161</v>
      </c>
      <c r="D33" s="6" t="s">
        <v>10</v>
      </c>
      <c r="E33" s="6" t="s">
        <v>145</v>
      </c>
      <c r="F33" s="6" t="s">
        <v>66</v>
      </c>
      <c r="G33" s="6" t="s">
        <v>64</v>
      </c>
      <c r="H33" s="6" t="s">
        <v>64</v>
      </c>
      <c r="I33" s="6" t="s">
        <v>12</v>
      </c>
      <c r="J33" s="7" t="s">
        <v>51</v>
      </c>
      <c r="K33" s="8">
        <v>1.5</v>
      </c>
      <c r="L33" s="8" t="s">
        <v>167</v>
      </c>
      <c r="M33" s="8" t="s">
        <v>85</v>
      </c>
      <c r="N33" s="8" t="s">
        <v>91</v>
      </c>
      <c r="O33" s="8" t="s">
        <v>92</v>
      </c>
      <c r="P33" s="10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6" t="s">
        <v>22</v>
      </c>
    </row>
    <row r="34" spans="1:22" ht="345" customHeight="1" x14ac:dyDescent="0.2">
      <c r="A34" s="12" t="s">
        <v>165</v>
      </c>
      <c r="B34" s="13" t="s">
        <v>135</v>
      </c>
      <c r="C34" s="6" t="s">
        <v>162</v>
      </c>
      <c r="D34" s="6" t="s">
        <v>10</v>
      </c>
      <c r="E34" s="64" t="s">
        <v>145</v>
      </c>
      <c r="F34" s="64" t="s">
        <v>163</v>
      </c>
      <c r="G34" s="6" t="s">
        <v>64</v>
      </c>
      <c r="H34" s="6" t="s">
        <v>64</v>
      </c>
      <c r="I34" s="6" t="s">
        <v>12</v>
      </c>
      <c r="J34" s="7" t="s">
        <v>9</v>
      </c>
      <c r="K34" s="8">
        <v>1.5</v>
      </c>
      <c r="L34" s="8" t="s">
        <v>167</v>
      </c>
      <c r="M34" s="8" t="s">
        <v>85</v>
      </c>
      <c r="N34" s="8" t="s">
        <v>91</v>
      </c>
      <c r="O34" s="8" t="s">
        <v>92</v>
      </c>
      <c r="P34" s="10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6" t="s">
        <v>22</v>
      </c>
    </row>
    <row r="35" spans="1:22" ht="17.25" x14ac:dyDescent="0.3">
      <c r="A35" s="14"/>
      <c r="B35" s="14" t="s">
        <v>50</v>
      </c>
      <c r="C35" s="15"/>
      <c r="D35" s="15"/>
      <c r="E35" s="15"/>
      <c r="F35" s="15"/>
      <c r="G35" s="15"/>
      <c r="H35" s="15"/>
      <c r="I35" s="15"/>
      <c r="J35" s="15"/>
      <c r="K35" s="16"/>
      <c r="L35" s="16"/>
      <c r="M35" s="16"/>
      <c r="N35" s="16"/>
      <c r="O35" s="16"/>
      <c r="P35" s="31">
        <f t="shared" ref="P35:U35" si="2">P7+P11</f>
        <v>14381.5</v>
      </c>
      <c r="Q35" s="31">
        <f t="shared" si="2"/>
        <v>6562.2</v>
      </c>
      <c r="R35" s="31">
        <f t="shared" si="2"/>
        <v>6562.2</v>
      </c>
      <c r="S35" s="31">
        <f t="shared" si="2"/>
        <v>3394.2</v>
      </c>
      <c r="T35" s="31">
        <f t="shared" si="2"/>
        <v>3394.2</v>
      </c>
      <c r="U35" s="31">
        <f t="shared" si="2"/>
        <v>3394.2</v>
      </c>
      <c r="V35" s="17"/>
    </row>
    <row r="36" spans="1:22" ht="17.25" x14ac:dyDescent="0.3">
      <c r="A36" s="18"/>
      <c r="B36" s="18"/>
      <c r="C36" s="19"/>
      <c r="D36" s="19"/>
      <c r="E36" s="19"/>
      <c r="F36" s="19"/>
      <c r="G36" s="19"/>
      <c r="H36" s="19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17.25" x14ac:dyDescent="0.3">
      <c r="A37" s="18"/>
      <c r="B37" s="67" t="s">
        <v>169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54"/>
      <c r="V37" s="18"/>
    </row>
    <row r="38" spans="1:22" ht="17.25" x14ac:dyDescent="0.3">
      <c r="A38" s="18"/>
      <c r="B38" s="27" t="s">
        <v>54</v>
      </c>
      <c r="C38" s="28" t="s">
        <v>76</v>
      </c>
      <c r="D38" s="28" t="s">
        <v>94</v>
      </c>
      <c r="E38" s="28">
        <v>13</v>
      </c>
      <c r="F38" s="28"/>
      <c r="G38" s="28"/>
      <c r="H38" s="28"/>
      <c r="I38" s="27"/>
      <c r="J38" s="27"/>
      <c r="K38" s="27"/>
      <c r="L38" s="27"/>
      <c r="M38" s="27"/>
      <c r="N38" s="27"/>
      <c r="O38" s="29"/>
      <c r="P38" s="29">
        <f>P8+P19+P20+P21+P22+P23+P24+P25+P26+P27+P28+P29+P9</f>
        <v>2417.2999999999997</v>
      </c>
      <c r="Q38" s="29">
        <f t="shared" ref="Q38:U38" si="3">Q8+Q19+Q20+Q21+Q22+Q23+Q24+Q25+Q26+Q27+Q28+Q29+Q9</f>
        <v>2241.8000000000002</v>
      </c>
      <c r="R38" s="29">
        <f t="shared" si="3"/>
        <v>2241.8000000000002</v>
      </c>
      <c r="S38" s="29">
        <f t="shared" si="3"/>
        <v>2241.8000000000002</v>
      </c>
      <c r="T38" s="29">
        <f t="shared" si="3"/>
        <v>2241.8000000000002</v>
      </c>
      <c r="U38" s="29">
        <f t="shared" si="3"/>
        <v>2241.8000000000002</v>
      </c>
      <c r="V38" s="18"/>
    </row>
    <row r="39" spans="1:22" ht="17.25" x14ac:dyDescent="0.3">
      <c r="A39" s="18"/>
      <c r="B39" s="27" t="s">
        <v>78</v>
      </c>
      <c r="C39" s="28" t="s">
        <v>76</v>
      </c>
      <c r="D39" s="28" t="s">
        <v>94</v>
      </c>
      <c r="E39" s="28">
        <v>3</v>
      </c>
      <c r="F39" s="28"/>
      <c r="G39" s="28"/>
      <c r="H39" s="28"/>
      <c r="I39" s="27"/>
      <c r="J39" s="27"/>
      <c r="K39" s="27"/>
      <c r="L39" s="27"/>
      <c r="M39" s="27"/>
      <c r="N39" s="27"/>
      <c r="O39" s="27"/>
      <c r="P39" s="29">
        <f t="shared" ref="P39:U39" si="4">P10+P12+P13</f>
        <v>1788.2</v>
      </c>
      <c r="Q39" s="29">
        <f t="shared" si="4"/>
        <v>1096.3999999999999</v>
      </c>
      <c r="R39" s="29">
        <f t="shared" si="4"/>
        <v>1096.3999999999999</v>
      </c>
      <c r="S39" s="29">
        <f t="shared" si="4"/>
        <v>1096.3999999999999</v>
      </c>
      <c r="T39" s="29">
        <f t="shared" si="4"/>
        <v>1096.3999999999999</v>
      </c>
      <c r="U39" s="29">
        <f t="shared" si="4"/>
        <v>1096.3999999999999</v>
      </c>
      <c r="V39" s="18"/>
    </row>
    <row r="40" spans="1:22" ht="17.25" x14ac:dyDescent="0.3">
      <c r="A40" s="18"/>
      <c r="B40" s="27" t="s">
        <v>55</v>
      </c>
      <c r="C40" s="28" t="s">
        <v>77</v>
      </c>
      <c r="D40" s="28" t="s">
        <v>94</v>
      </c>
      <c r="E40" s="28">
        <v>4</v>
      </c>
      <c r="F40" s="28"/>
      <c r="G40" s="28"/>
      <c r="H40" s="28"/>
      <c r="I40" s="27"/>
      <c r="J40" s="27"/>
      <c r="K40" s="27"/>
      <c r="L40" s="27"/>
      <c r="M40" s="27"/>
      <c r="N40" s="27"/>
      <c r="O40" s="29"/>
      <c r="P40" s="29">
        <f>P33+P34+P17+P18</f>
        <v>0</v>
      </c>
      <c r="Q40" s="29">
        <f t="shared" ref="Q40:U40" si="5">Q33+Q34+Q17+Q18</f>
        <v>0</v>
      </c>
      <c r="R40" s="29">
        <f t="shared" si="5"/>
        <v>0</v>
      </c>
      <c r="S40" s="29">
        <f t="shared" si="5"/>
        <v>0</v>
      </c>
      <c r="T40" s="29">
        <f t="shared" si="5"/>
        <v>0</v>
      </c>
      <c r="U40" s="29">
        <f t="shared" si="5"/>
        <v>0</v>
      </c>
      <c r="V40" s="18"/>
    </row>
    <row r="41" spans="1:22" ht="17.25" x14ac:dyDescent="0.3">
      <c r="A41" s="18"/>
      <c r="B41" s="27" t="s">
        <v>78</v>
      </c>
      <c r="C41" s="28" t="s">
        <v>77</v>
      </c>
      <c r="D41" s="28" t="s">
        <v>94</v>
      </c>
      <c r="E41" s="28">
        <v>1</v>
      </c>
      <c r="F41" s="28"/>
      <c r="G41" s="28"/>
      <c r="H41" s="28"/>
      <c r="I41" s="27"/>
      <c r="J41" s="27"/>
      <c r="K41" s="27"/>
      <c r="L41" s="27"/>
      <c r="M41" s="27"/>
      <c r="N41" s="27"/>
      <c r="O41" s="29"/>
      <c r="P41" s="29">
        <f>P16+P14</f>
        <v>4036</v>
      </c>
      <c r="Q41" s="29">
        <f t="shared" ref="Q41:U41" si="6">Q16+Q14</f>
        <v>0</v>
      </c>
      <c r="R41" s="29">
        <f t="shared" si="6"/>
        <v>0</v>
      </c>
      <c r="S41" s="29">
        <f t="shared" si="6"/>
        <v>0</v>
      </c>
      <c r="T41" s="29">
        <f t="shared" si="6"/>
        <v>0</v>
      </c>
      <c r="U41" s="29">
        <f t="shared" si="6"/>
        <v>0</v>
      </c>
      <c r="V41" s="18"/>
    </row>
    <row r="42" spans="1:22" ht="17.25" x14ac:dyDescent="0.3">
      <c r="A42" s="18"/>
      <c r="B42" s="27" t="s">
        <v>79</v>
      </c>
      <c r="C42" s="28" t="s">
        <v>77</v>
      </c>
      <c r="D42" s="28" t="s">
        <v>94</v>
      </c>
      <c r="E42" s="28">
        <v>1</v>
      </c>
      <c r="F42" s="28"/>
      <c r="G42" s="28"/>
      <c r="H42" s="28"/>
      <c r="I42" s="27"/>
      <c r="J42" s="27"/>
      <c r="K42" s="27"/>
      <c r="L42" s="27"/>
      <c r="M42" s="27"/>
      <c r="N42" s="27"/>
      <c r="O42" s="27"/>
      <c r="P42" s="29">
        <f t="shared" ref="P42:U42" si="7">P30</f>
        <v>947</v>
      </c>
      <c r="Q42" s="29">
        <f t="shared" si="7"/>
        <v>3168</v>
      </c>
      <c r="R42" s="29">
        <f t="shared" si="7"/>
        <v>3168</v>
      </c>
      <c r="S42" s="29">
        <f t="shared" si="7"/>
        <v>0</v>
      </c>
      <c r="T42" s="29">
        <f t="shared" si="7"/>
        <v>0</v>
      </c>
      <c r="U42" s="29">
        <f t="shared" si="7"/>
        <v>0</v>
      </c>
      <c r="V42" s="18"/>
    </row>
    <row r="43" spans="1:22" ht="17.25" x14ac:dyDescent="0.3">
      <c r="A43" s="18"/>
      <c r="B43" s="27" t="s">
        <v>80</v>
      </c>
      <c r="C43" s="28" t="s">
        <v>75</v>
      </c>
      <c r="D43" s="28" t="s">
        <v>94</v>
      </c>
      <c r="E43" s="28">
        <v>1</v>
      </c>
      <c r="F43" s="28"/>
      <c r="G43" s="28"/>
      <c r="H43" s="28"/>
      <c r="I43" s="27"/>
      <c r="J43" s="27"/>
      <c r="K43" s="27"/>
      <c r="L43" s="27"/>
      <c r="M43" s="27"/>
      <c r="N43" s="27"/>
      <c r="O43" s="27"/>
      <c r="P43" s="29">
        <f>P31+P15</f>
        <v>4371</v>
      </c>
      <c r="Q43" s="29">
        <f t="shared" ref="Q43:U43" si="8">Q31+Q15</f>
        <v>56</v>
      </c>
      <c r="R43" s="29">
        <f t="shared" si="8"/>
        <v>56</v>
      </c>
      <c r="S43" s="29">
        <f t="shared" si="8"/>
        <v>56</v>
      </c>
      <c r="T43" s="29">
        <f t="shared" si="8"/>
        <v>56</v>
      </c>
      <c r="U43" s="29">
        <f t="shared" si="8"/>
        <v>56</v>
      </c>
      <c r="V43" s="18"/>
    </row>
    <row r="44" spans="1:22" ht="17.25" x14ac:dyDescent="0.3">
      <c r="A44" s="18"/>
      <c r="B44" s="27" t="s">
        <v>120</v>
      </c>
      <c r="C44" s="28" t="s">
        <v>74</v>
      </c>
      <c r="D44" s="28" t="s">
        <v>94</v>
      </c>
      <c r="E44" s="28">
        <v>0</v>
      </c>
      <c r="F44" s="28"/>
      <c r="G44" s="28"/>
      <c r="H44" s="28"/>
      <c r="I44" s="27"/>
      <c r="J44" s="27"/>
      <c r="K44" s="27"/>
      <c r="L44" s="27"/>
      <c r="M44" s="27"/>
      <c r="N44" s="27"/>
      <c r="O44" s="27"/>
      <c r="P44" s="29">
        <f>P32</f>
        <v>822</v>
      </c>
      <c r="Q44" s="29">
        <f t="shared" ref="Q44:U44" si="9">Q32</f>
        <v>0</v>
      </c>
      <c r="R44" s="29">
        <f t="shared" si="9"/>
        <v>0</v>
      </c>
      <c r="S44" s="29">
        <f t="shared" si="9"/>
        <v>0</v>
      </c>
      <c r="T44" s="29">
        <f t="shared" si="9"/>
        <v>0</v>
      </c>
      <c r="U44" s="29">
        <f t="shared" si="9"/>
        <v>0</v>
      </c>
      <c r="V44" s="18"/>
    </row>
    <row r="45" spans="1:22" ht="17.25" x14ac:dyDescent="0.3">
      <c r="A45" s="18"/>
      <c r="B45" s="22" t="s">
        <v>81</v>
      </c>
      <c r="C45" s="23"/>
      <c r="D45" s="23"/>
      <c r="E45" s="23">
        <f>E38+E39+E40+E41+E42+E43+E44</f>
        <v>23</v>
      </c>
      <c r="F45" s="23"/>
      <c r="G45" s="23"/>
      <c r="H45" s="23"/>
      <c r="I45" s="22"/>
      <c r="J45" s="22"/>
      <c r="K45" s="22"/>
      <c r="L45" s="22"/>
      <c r="M45" s="22"/>
      <c r="N45" s="22"/>
      <c r="O45" s="22"/>
      <c r="P45" s="30">
        <f t="shared" ref="P45:U45" si="10">P38+P39+P40+P41+P42+P43+P44</f>
        <v>14381.5</v>
      </c>
      <c r="Q45" s="30">
        <f t="shared" si="10"/>
        <v>6562.2</v>
      </c>
      <c r="R45" s="30">
        <f t="shared" si="10"/>
        <v>6562.2</v>
      </c>
      <c r="S45" s="30">
        <f t="shared" si="10"/>
        <v>3394.2</v>
      </c>
      <c r="T45" s="30">
        <f t="shared" si="10"/>
        <v>3394.2</v>
      </c>
      <c r="U45" s="30">
        <f t="shared" si="10"/>
        <v>3394.2</v>
      </c>
      <c r="V45" s="18"/>
    </row>
    <row r="46" spans="1:22" ht="17.25" x14ac:dyDescent="0.3">
      <c r="A46" s="18"/>
      <c r="B46" s="68" t="s">
        <v>170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54"/>
      <c r="V46" s="18"/>
    </row>
    <row r="47" spans="1:22" ht="17.25" x14ac:dyDescent="0.3">
      <c r="A47" s="18"/>
      <c r="B47" s="22"/>
      <c r="C47" s="23" t="s">
        <v>97</v>
      </c>
      <c r="D47" s="23"/>
      <c r="E47" s="23">
        <f>E38+E39</f>
        <v>16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4">
        <f t="shared" ref="P47:U47" si="11">P38+P39</f>
        <v>4205.5</v>
      </c>
      <c r="Q47" s="24">
        <f t="shared" si="11"/>
        <v>3338.2</v>
      </c>
      <c r="R47" s="24">
        <f t="shared" si="11"/>
        <v>3338.2</v>
      </c>
      <c r="S47" s="24">
        <f t="shared" si="11"/>
        <v>3338.2</v>
      </c>
      <c r="T47" s="24">
        <f t="shared" si="11"/>
        <v>3338.2</v>
      </c>
      <c r="U47" s="24">
        <f t="shared" si="11"/>
        <v>3338.2</v>
      </c>
      <c r="V47" s="18"/>
    </row>
    <row r="48" spans="1:22" ht="17.25" x14ac:dyDescent="0.3">
      <c r="A48" s="18"/>
      <c r="B48" s="27"/>
      <c r="C48" s="28" t="s">
        <v>98</v>
      </c>
      <c r="D48" s="28"/>
      <c r="E48" s="28">
        <v>3</v>
      </c>
      <c r="F48" s="28"/>
      <c r="G48" s="28"/>
      <c r="H48" s="28"/>
      <c r="I48" s="28"/>
      <c r="J48" s="28"/>
      <c r="K48" s="28"/>
      <c r="L48" s="28"/>
      <c r="M48" s="28"/>
      <c r="N48" s="28"/>
      <c r="O48" s="32"/>
      <c r="P48" s="32">
        <f>P8+P10+P9</f>
        <v>2084</v>
      </c>
      <c r="Q48" s="32">
        <f t="shared" ref="Q48:U48" si="12">Q8+Q10+Q9</f>
        <v>1915.1999999999998</v>
      </c>
      <c r="R48" s="32">
        <f t="shared" si="12"/>
        <v>1915.1999999999998</v>
      </c>
      <c r="S48" s="32">
        <f t="shared" si="12"/>
        <v>1915.1999999999998</v>
      </c>
      <c r="T48" s="32">
        <f t="shared" si="12"/>
        <v>1915.1999999999998</v>
      </c>
      <c r="U48" s="32">
        <f t="shared" si="12"/>
        <v>1915.1999999999998</v>
      </c>
      <c r="V48" s="18"/>
    </row>
    <row r="49" spans="1:22" ht="17.25" x14ac:dyDescent="0.3">
      <c r="A49" s="18"/>
      <c r="B49" s="27"/>
      <c r="C49" s="28" t="s">
        <v>99</v>
      </c>
      <c r="D49" s="28"/>
      <c r="E49" s="28">
        <v>13</v>
      </c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32">
        <f t="shared" ref="P49:U49" si="13">P12+P13+P19+P20+P21+P22+P23+P24+P25+P26+P27+P28+P29</f>
        <v>2121.5</v>
      </c>
      <c r="Q49" s="32">
        <f t="shared" si="13"/>
        <v>1423</v>
      </c>
      <c r="R49" s="32">
        <f t="shared" si="13"/>
        <v>1423</v>
      </c>
      <c r="S49" s="32">
        <f t="shared" si="13"/>
        <v>1423</v>
      </c>
      <c r="T49" s="32">
        <f t="shared" si="13"/>
        <v>1423</v>
      </c>
      <c r="U49" s="32">
        <f t="shared" si="13"/>
        <v>1423</v>
      </c>
      <c r="V49" s="18"/>
    </row>
    <row r="50" spans="1:22" ht="17.25" x14ac:dyDescent="0.3">
      <c r="B50" s="25"/>
      <c r="C50" s="23" t="s">
        <v>95</v>
      </c>
      <c r="D50" s="26"/>
      <c r="E50" s="23">
        <f>E40+E41+E42</f>
        <v>6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4">
        <f t="shared" ref="P50:U50" si="14">P40+P41+P42</f>
        <v>4983</v>
      </c>
      <c r="Q50" s="24">
        <f t="shared" si="14"/>
        <v>3168</v>
      </c>
      <c r="R50" s="24">
        <f t="shared" si="14"/>
        <v>3168</v>
      </c>
      <c r="S50" s="24">
        <f t="shared" si="14"/>
        <v>0</v>
      </c>
      <c r="T50" s="24">
        <f t="shared" si="14"/>
        <v>0</v>
      </c>
      <c r="U50" s="24">
        <f t="shared" si="14"/>
        <v>0</v>
      </c>
    </row>
    <row r="51" spans="1:22" ht="17.25" x14ac:dyDescent="0.3">
      <c r="B51" s="25"/>
      <c r="C51" s="28" t="s">
        <v>98</v>
      </c>
      <c r="D51" s="33"/>
      <c r="E51" s="28">
        <v>0</v>
      </c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</row>
    <row r="52" spans="1:22" ht="17.25" x14ac:dyDescent="0.3">
      <c r="B52" s="25"/>
      <c r="C52" s="28" t="s">
        <v>99</v>
      </c>
      <c r="D52" s="33"/>
      <c r="E52" s="28">
        <v>6</v>
      </c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32">
        <f>P33+P30+P14+P16+P34+P17+P18</f>
        <v>4983</v>
      </c>
      <c r="Q52" s="32">
        <f t="shared" ref="Q52:U52" si="15">Q33+Q30+Q14+Q16+Q34+Q17+Q18</f>
        <v>3168</v>
      </c>
      <c r="R52" s="32">
        <f t="shared" si="15"/>
        <v>3168</v>
      </c>
      <c r="S52" s="32">
        <f t="shared" si="15"/>
        <v>0</v>
      </c>
      <c r="T52" s="32">
        <f t="shared" si="15"/>
        <v>0</v>
      </c>
      <c r="U52" s="32">
        <f t="shared" si="15"/>
        <v>0</v>
      </c>
    </row>
    <row r="53" spans="1:22" ht="17.25" x14ac:dyDescent="0.3">
      <c r="B53" s="25"/>
      <c r="C53" s="23" t="s">
        <v>96</v>
      </c>
      <c r="D53" s="26"/>
      <c r="E53" s="23">
        <f>E43</f>
        <v>1</v>
      </c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4">
        <f t="shared" ref="P53:U53" si="16">P43</f>
        <v>4371</v>
      </c>
      <c r="Q53" s="24">
        <f t="shared" si="16"/>
        <v>56</v>
      </c>
      <c r="R53" s="24">
        <f t="shared" si="16"/>
        <v>56</v>
      </c>
      <c r="S53" s="24">
        <f t="shared" si="16"/>
        <v>56</v>
      </c>
      <c r="T53" s="24">
        <f t="shared" si="16"/>
        <v>56</v>
      </c>
      <c r="U53" s="24">
        <f t="shared" si="16"/>
        <v>56</v>
      </c>
    </row>
    <row r="54" spans="1:22" ht="17.25" x14ac:dyDescent="0.3">
      <c r="B54" s="25"/>
      <c r="C54" s="28" t="s">
        <v>98</v>
      </c>
      <c r="D54" s="33"/>
      <c r="E54" s="28">
        <v>0</v>
      </c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</row>
    <row r="55" spans="1:22" ht="17.25" x14ac:dyDescent="0.3">
      <c r="B55" s="25"/>
      <c r="C55" s="28" t="s">
        <v>99</v>
      </c>
      <c r="D55" s="33"/>
      <c r="E55" s="28">
        <v>1</v>
      </c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32">
        <f>P31+P15</f>
        <v>4371</v>
      </c>
      <c r="Q55" s="32">
        <f t="shared" ref="Q55:U55" si="17">Q31+Q15</f>
        <v>56</v>
      </c>
      <c r="R55" s="32">
        <f t="shared" si="17"/>
        <v>56</v>
      </c>
      <c r="S55" s="32">
        <f t="shared" si="17"/>
        <v>56</v>
      </c>
      <c r="T55" s="32">
        <f t="shared" si="17"/>
        <v>56</v>
      </c>
      <c r="U55" s="32">
        <f t="shared" si="17"/>
        <v>56</v>
      </c>
    </row>
    <row r="56" spans="1:22" ht="17.25" x14ac:dyDescent="0.3">
      <c r="B56" s="25"/>
      <c r="C56" s="23" t="s">
        <v>93</v>
      </c>
      <c r="D56" s="26"/>
      <c r="E56" s="23">
        <f>E44</f>
        <v>0</v>
      </c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4">
        <f t="shared" ref="P56:U56" si="18">P44</f>
        <v>822</v>
      </c>
      <c r="Q56" s="24">
        <f t="shared" si="18"/>
        <v>0</v>
      </c>
      <c r="R56" s="24">
        <f t="shared" si="18"/>
        <v>0</v>
      </c>
      <c r="S56" s="24">
        <f t="shared" si="18"/>
        <v>0</v>
      </c>
      <c r="T56" s="24">
        <f t="shared" si="18"/>
        <v>0</v>
      </c>
      <c r="U56" s="24">
        <f t="shared" si="18"/>
        <v>0</v>
      </c>
    </row>
    <row r="57" spans="1:22" ht="17.25" x14ac:dyDescent="0.3">
      <c r="B57" s="25"/>
      <c r="C57" s="28" t="s">
        <v>98</v>
      </c>
      <c r="D57" s="33"/>
      <c r="E57" s="28">
        <v>0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32">
        <v>0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</row>
    <row r="58" spans="1:22" ht="17.25" x14ac:dyDescent="0.3">
      <c r="B58" s="25"/>
      <c r="C58" s="28" t="s">
        <v>99</v>
      </c>
      <c r="D58" s="33"/>
      <c r="E58" s="28">
        <v>0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32">
        <f>P32</f>
        <v>822</v>
      </c>
      <c r="Q58" s="32">
        <f t="shared" ref="Q58:U58" si="19">Q32</f>
        <v>0</v>
      </c>
      <c r="R58" s="32">
        <f t="shared" si="19"/>
        <v>0</v>
      </c>
      <c r="S58" s="32">
        <f t="shared" si="19"/>
        <v>0</v>
      </c>
      <c r="T58" s="32">
        <f t="shared" si="19"/>
        <v>0</v>
      </c>
      <c r="U58" s="32">
        <f t="shared" si="19"/>
        <v>0</v>
      </c>
    </row>
    <row r="59" spans="1:22" ht="17.25" x14ac:dyDescent="0.3">
      <c r="B59" s="22" t="s">
        <v>81</v>
      </c>
      <c r="C59" s="26"/>
      <c r="D59" s="26"/>
      <c r="E59" s="23">
        <f>E47+E50+E53+E56</f>
        <v>23</v>
      </c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4">
        <f t="shared" ref="P59:U59" si="20">P47+P50+P53+P56</f>
        <v>14381.5</v>
      </c>
      <c r="Q59" s="24">
        <f>Q47+Q50+Q53+Q56</f>
        <v>6562.2</v>
      </c>
      <c r="R59" s="24">
        <f t="shared" si="20"/>
        <v>6562.2</v>
      </c>
      <c r="S59" s="24">
        <f t="shared" si="20"/>
        <v>3394.2</v>
      </c>
      <c r="T59" s="24">
        <f t="shared" si="20"/>
        <v>3394.2</v>
      </c>
      <c r="U59" s="24">
        <f t="shared" si="20"/>
        <v>3394.2</v>
      </c>
    </row>
    <row r="60" spans="1:22" ht="17.25" x14ac:dyDescent="0.3">
      <c r="B60" s="28" t="s">
        <v>100</v>
      </c>
      <c r="C60" s="28" t="s">
        <v>98</v>
      </c>
      <c r="D60" s="28"/>
      <c r="E60" s="28">
        <f>E48+E54+E57+E51</f>
        <v>3</v>
      </c>
      <c r="F60" s="28">
        <f t="shared" ref="F60:U60" si="21">F48+F54+F57+F51</f>
        <v>0</v>
      </c>
      <c r="G60" s="28">
        <f t="shared" si="21"/>
        <v>0</v>
      </c>
      <c r="H60" s="28">
        <f t="shared" si="21"/>
        <v>0</v>
      </c>
      <c r="I60" s="28">
        <f t="shared" si="21"/>
        <v>0</v>
      </c>
      <c r="J60" s="28">
        <f t="shared" si="21"/>
        <v>0</v>
      </c>
      <c r="K60" s="28">
        <f t="shared" si="21"/>
        <v>0</v>
      </c>
      <c r="L60" s="28">
        <f t="shared" si="21"/>
        <v>0</v>
      </c>
      <c r="M60" s="28">
        <f t="shared" si="21"/>
        <v>0</v>
      </c>
      <c r="N60" s="28">
        <f t="shared" si="21"/>
        <v>0</v>
      </c>
      <c r="O60" s="28">
        <f t="shared" si="21"/>
        <v>0</v>
      </c>
      <c r="P60" s="32">
        <f>P48+P54+P57+P51</f>
        <v>2084</v>
      </c>
      <c r="Q60" s="32">
        <f t="shared" si="21"/>
        <v>1915.1999999999998</v>
      </c>
      <c r="R60" s="32">
        <f t="shared" si="21"/>
        <v>1915.1999999999998</v>
      </c>
      <c r="S60" s="32">
        <f t="shared" si="21"/>
        <v>1915.1999999999998</v>
      </c>
      <c r="T60" s="32">
        <f t="shared" si="21"/>
        <v>1915.1999999999998</v>
      </c>
      <c r="U60" s="32">
        <f t="shared" si="21"/>
        <v>1915.1999999999998</v>
      </c>
    </row>
    <row r="61" spans="1:22" ht="17.25" x14ac:dyDescent="0.3">
      <c r="B61" s="25"/>
      <c r="C61" s="28" t="s">
        <v>99</v>
      </c>
      <c r="D61" s="28"/>
      <c r="E61" s="28">
        <f>E49+E52+E55+E58</f>
        <v>20</v>
      </c>
      <c r="F61" s="28">
        <f t="shared" ref="F61:U61" si="22">F49+F52+F55+F58</f>
        <v>0</v>
      </c>
      <c r="G61" s="28">
        <f t="shared" si="22"/>
        <v>0</v>
      </c>
      <c r="H61" s="28">
        <f t="shared" si="22"/>
        <v>0</v>
      </c>
      <c r="I61" s="28">
        <f t="shared" si="22"/>
        <v>0</v>
      </c>
      <c r="J61" s="28">
        <f t="shared" si="22"/>
        <v>0</v>
      </c>
      <c r="K61" s="28">
        <f t="shared" si="22"/>
        <v>0</v>
      </c>
      <c r="L61" s="28">
        <f t="shared" si="22"/>
        <v>0</v>
      </c>
      <c r="M61" s="28">
        <f t="shared" si="22"/>
        <v>0</v>
      </c>
      <c r="N61" s="28">
        <f t="shared" si="22"/>
        <v>0</v>
      </c>
      <c r="O61" s="28">
        <f t="shared" si="22"/>
        <v>0</v>
      </c>
      <c r="P61" s="32">
        <f t="shared" si="22"/>
        <v>12297.5</v>
      </c>
      <c r="Q61" s="32">
        <f t="shared" si="22"/>
        <v>4647</v>
      </c>
      <c r="R61" s="32">
        <f t="shared" si="22"/>
        <v>4647</v>
      </c>
      <c r="S61" s="32">
        <f t="shared" si="22"/>
        <v>1479</v>
      </c>
      <c r="T61" s="32">
        <f t="shared" si="22"/>
        <v>1479</v>
      </c>
      <c r="U61" s="32">
        <f t="shared" si="22"/>
        <v>1479</v>
      </c>
    </row>
    <row r="62" spans="1:22" ht="17.25" customHeight="1" x14ac:dyDescent="0.2">
      <c r="B62" s="86" t="s">
        <v>106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56"/>
    </row>
    <row r="63" spans="1:22" ht="17.25" x14ac:dyDescent="0.3">
      <c r="B63" s="49"/>
      <c r="C63" s="50" t="s">
        <v>107</v>
      </c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>
        <f>P12+P13+P14+P17+P18</f>
        <v>1960.2</v>
      </c>
      <c r="Q63" s="51">
        <f>Q12+Q13+Q14+Q17+Q18</f>
        <v>1096.3999999999999</v>
      </c>
      <c r="R63" s="51">
        <f t="shared" ref="R63:U63" si="23">R12+R13+R14+R17+R18</f>
        <v>1096.3999999999999</v>
      </c>
      <c r="S63" s="51">
        <f t="shared" si="23"/>
        <v>1096.3999999999999</v>
      </c>
      <c r="T63" s="51">
        <f t="shared" si="23"/>
        <v>1096.3999999999999</v>
      </c>
      <c r="U63" s="51">
        <f t="shared" si="23"/>
        <v>1096.3999999999999</v>
      </c>
    </row>
    <row r="64" spans="1:22" ht="17.25" x14ac:dyDescent="0.3">
      <c r="B64" s="49"/>
      <c r="C64" s="50" t="s">
        <v>108</v>
      </c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1">
        <f>P15+P16</f>
        <v>8177</v>
      </c>
      <c r="Q64" s="51">
        <f>Q15+Q16</f>
        <v>0</v>
      </c>
      <c r="R64" s="51">
        <f t="shared" ref="R64:U64" si="24">R15+R16</f>
        <v>0</v>
      </c>
      <c r="S64" s="51">
        <f t="shared" si="24"/>
        <v>0</v>
      </c>
      <c r="T64" s="51">
        <f t="shared" si="24"/>
        <v>0</v>
      </c>
      <c r="U64" s="51">
        <f t="shared" si="24"/>
        <v>0</v>
      </c>
    </row>
    <row r="65" spans="2:21" ht="17.25" x14ac:dyDescent="0.3">
      <c r="B65" s="49"/>
      <c r="C65" s="50" t="s">
        <v>109</v>
      </c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1">
        <f t="shared" ref="P65:U65" si="25">P19+P20+P21+P22+P23+P24+P25+P26+P27+P28+P29+P31+P33</f>
        <v>391.3</v>
      </c>
      <c r="Q65" s="51">
        <f>Q19+Q20+Q21+Q22+Q23+Q24+Q25+Q26+Q27+Q28+Q29+Q31+Q33</f>
        <v>382.6</v>
      </c>
      <c r="R65" s="51">
        <f t="shared" si="25"/>
        <v>382.6</v>
      </c>
      <c r="S65" s="51">
        <f t="shared" si="25"/>
        <v>382.6</v>
      </c>
      <c r="T65" s="51">
        <f t="shared" si="25"/>
        <v>382.6</v>
      </c>
      <c r="U65" s="51">
        <f t="shared" si="25"/>
        <v>382.6</v>
      </c>
    </row>
    <row r="66" spans="2:21" ht="17.25" x14ac:dyDescent="0.3">
      <c r="B66" s="49"/>
      <c r="C66" s="50" t="s">
        <v>110</v>
      </c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1">
        <f t="shared" ref="P66:U66" si="26">P30+P32</f>
        <v>1769</v>
      </c>
      <c r="Q66" s="51">
        <f t="shared" si="26"/>
        <v>3168</v>
      </c>
      <c r="R66" s="51">
        <f t="shared" si="26"/>
        <v>3168</v>
      </c>
      <c r="S66" s="51">
        <f t="shared" si="26"/>
        <v>0</v>
      </c>
      <c r="T66" s="51">
        <f t="shared" si="26"/>
        <v>0</v>
      </c>
      <c r="U66" s="51">
        <f t="shared" si="26"/>
        <v>0</v>
      </c>
    </row>
    <row r="67" spans="2:21" ht="17.25" x14ac:dyDescent="0.3">
      <c r="B67" s="49"/>
      <c r="C67" s="52" t="s">
        <v>111</v>
      </c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3">
        <f t="shared" ref="P67:U67" si="27">P63+P64+P65+P66</f>
        <v>12297.5</v>
      </c>
      <c r="Q67" s="53">
        <f t="shared" si="27"/>
        <v>4647</v>
      </c>
      <c r="R67" s="53">
        <f t="shared" si="27"/>
        <v>4647</v>
      </c>
      <c r="S67" s="53">
        <f t="shared" si="27"/>
        <v>1479</v>
      </c>
      <c r="T67" s="53">
        <f t="shared" si="27"/>
        <v>1479</v>
      </c>
      <c r="U67" s="53">
        <f t="shared" si="27"/>
        <v>1479</v>
      </c>
    </row>
    <row r="68" spans="2:21" ht="17.25" x14ac:dyDescent="0.3">
      <c r="B68" s="49"/>
      <c r="C68" s="50" t="s">
        <v>112</v>
      </c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1">
        <f t="shared" ref="P68:U68" si="28">P10</f>
        <v>0</v>
      </c>
      <c r="Q68" s="51">
        <f t="shared" si="28"/>
        <v>0</v>
      </c>
      <c r="R68" s="51">
        <f t="shared" si="28"/>
        <v>0</v>
      </c>
      <c r="S68" s="51">
        <f t="shared" si="28"/>
        <v>0</v>
      </c>
      <c r="T68" s="51">
        <f t="shared" si="28"/>
        <v>0</v>
      </c>
      <c r="U68" s="51">
        <f t="shared" si="28"/>
        <v>0</v>
      </c>
    </row>
    <row r="69" spans="2:21" ht="17.25" x14ac:dyDescent="0.3">
      <c r="B69" s="49"/>
      <c r="C69" s="50" t="s">
        <v>113</v>
      </c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5">
        <v>0</v>
      </c>
    </row>
    <row r="70" spans="2:21" ht="17.25" x14ac:dyDescent="0.3">
      <c r="B70" s="49"/>
      <c r="C70" s="50" t="s">
        <v>114</v>
      </c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1">
        <f>P8+P9</f>
        <v>2084</v>
      </c>
      <c r="Q70" s="51">
        <f>Q8+Q9</f>
        <v>1915.1999999999998</v>
      </c>
      <c r="R70" s="51">
        <f t="shared" ref="R70:U70" si="29">R8+R9</f>
        <v>1915.1999999999998</v>
      </c>
      <c r="S70" s="51">
        <f t="shared" si="29"/>
        <v>1915.1999999999998</v>
      </c>
      <c r="T70" s="51">
        <f t="shared" si="29"/>
        <v>1915.1999999999998</v>
      </c>
      <c r="U70" s="51">
        <f t="shared" si="29"/>
        <v>1915.1999999999998</v>
      </c>
    </row>
    <row r="71" spans="2:21" ht="17.25" x14ac:dyDescent="0.3">
      <c r="B71" s="49"/>
      <c r="C71" s="50" t="s">
        <v>115</v>
      </c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1">
        <v>0</v>
      </c>
      <c r="Q71" s="51">
        <v>0</v>
      </c>
      <c r="R71" s="51">
        <v>0</v>
      </c>
      <c r="S71" s="51">
        <v>0</v>
      </c>
      <c r="T71" s="51">
        <v>0</v>
      </c>
      <c r="U71" s="51">
        <v>0</v>
      </c>
    </row>
    <row r="72" spans="2:21" ht="17.25" x14ac:dyDescent="0.3">
      <c r="B72" s="49"/>
      <c r="C72" s="52" t="s">
        <v>116</v>
      </c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3">
        <f t="shared" ref="P72:U72" si="30">P68+P69+P70+P71</f>
        <v>2084</v>
      </c>
      <c r="Q72" s="53">
        <f t="shared" si="30"/>
        <v>1915.1999999999998</v>
      </c>
      <c r="R72" s="53">
        <f t="shared" si="30"/>
        <v>1915.1999999999998</v>
      </c>
      <c r="S72" s="53">
        <f t="shared" si="30"/>
        <v>1915.1999999999998</v>
      </c>
      <c r="T72" s="53">
        <f t="shared" si="30"/>
        <v>1915.1999999999998</v>
      </c>
      <c r="U72" s="53">
        <f t="shared" si="30"/>
        <v>1915.1999999999998</v>
      </c>
    </row>
    <row r="73" spans="2:21" ht="17.25" x14ac:dyDescent="0.3">
      <c r="B73" s="49"/>
      <c r="C73" s="52" t="s">
        <v>117</v>
      </c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3">
        <f t="shared" ref="P73:U73" si="31">P72+P67</f>
        <v>14381.5</v>
      </c>
      <c r="Q73" s="53">
        <f t="shared" si="31"/>
        <v>6562.2</v>
      </c>
      <c r="R73" s="53">
        <f t="shared" si="31"/>
        <v>6562.2</v>
      </c>
      <c r="S73" s="53">
        <f t="shared" si="31"/>
        <v>3394.2</v>
      </c>
      <c r="T73" s="53">
        <f t="shared" si="31"/>
        <v>3394.2</v>
      </c>
      <c r="U73" s="53">
        <f t="shared" si="31"/>
        <v>3394.2</v>
      </c>
    </row>
    <row r="74" spans="2:21" ht="17.25" x14ac:dyDescent="0.3">
      <c r="B74" s="58"/>
      <c r="C74" s="59" t="s">
        <v>121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1">
        <f>P63+P65+P68+P70</f>
        <v>4435.5</v>
      </c>
      <c r="Q74" s="61">
        <f>Q63+Q65+Q68+Q70</f>
        <v>3394.2</v>
      </c>
      <c r="R74" s="61">
        <f t="shared" ref="R74:U74" si="32">R63+R65+R68+R70</f>
        <v>3394.2</v>
      </c>
      <c r="S74" s="61">
        <f t="shared" si="32"/>
        <v>3394.2</v>
      </c>
      <c r="T74" s="61">
        <f t="shared" si="32"/>
        <v>3394.2</v>
      </c>
      <c r="U74" s="61">
        <f t="shared" si="32"/>
        <v>3394.2</v>
      </c>
    </row>
    <row r="75" spans="2:21" ht="17.25" x14ac:dyDescent="0.3">
      <c r="B75" s="58"/>
      <c r="C75" s="59" t="s">
        <v>122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1">
        <f>P64+P66+P69+P71</f>
        <v>9946</v>
      </c>
      <c r="Q75" s="61">
        <f t="shared" ref="Q75:U75" si="33">Q64+Q66+Q69+Q71</f>
        <v>3168</v>
      </c>
      <c r="R75" s="61">
        <f t="shared" si="33"/>
        <v>3168</v>
      </c>
      <c r="S75" s="61">
        <f t="shared" si="33"/>
        <v>0</v>
      </c>
      <c r="T75" s="61">
        <f t="shared" si="33"/>
        <v>0</v>
      </c>
      <c r="U75" s="61">
        <f t="shared" si="33"/>
        <v>0</v>
      </c>
    </row>
    <row r="76" spans="2:21" ht="17.25" x14ac:dyDescent="0.3">
      <c r="B76" s="58"/>
      <c r="C76" s="59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1">
        <f>P74+P75</f>
        <v>14381.5</v>
      </c>
      <c r="Q76" s="61">
        <f t="shared" ref="Q76:U76" si="34">Q74+Q75</f>
        <v>6562.2</v>
      </c>
      <c r="R76" s="61">
        <f t="shared" si="34"/>
        <v>6562.2</v>
      </c>
      <c r="S76" s="61">
        <f t="shared" si="34"/>
        <v>3394.2</v>
      </c>
      <c r="T76" s="61">
        <f t="shared" si="34"/>
        <v>3394.2</v>
      </c>
      <c r="U76" s="61">
        <f t="shared" si="34"/>
        <v>3394.2</v>
      </c>
    </row>
    <row r="77" spans="2:21" ht="17.25" x14ac:dyDescent="0.3">
      <c r="B77" s="83" t="s">
        <v>101</v>
      </c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62"/>
    </row>
    <row r="78" spans="2:21" ht="17.25" x14ac:dyDescent="0.3">
      <c r="B78" s="23" t="s">
        <v>123</v>
      </c>
      <c r="P78" s="20">
        <v>331</v>
      </c>
      <c r="Q78" s="20">
        <v>345</v>
      </c>
      <c r="R78" s="20"/>
      <c r="S78" s="20"/>
      <c r="T78" s="20"/>
      <c r="U78" s="20"/>
    </row>
    <row r="79" spans="2:21" ht="17.25" x14ac:dyDescent="0.3">
      <c r="B79" s="28" t="s">
        <v>124</v>
      </c>
      <c r="P79" s="20">
        <v>302</v>
      </c>
      <c r="Q79" s="20">
        <v>318</v>
      </c>
      <c r="R79" s="20"/>
      <c r="S79" s="20"/>
      <c r="T79" s="20"/>
      <c r="U79" s="20"/>
    </row>
    <row r="80" spans="2:21" ht="17.25" x14ac:dyDescent="0.3">
      <c r="B80" s="28" t="s">
        <v>125</v>
      </c>
      <c r="P80" s="20">
        <v>29</v>
      </c>
      <c r="Q80" s="20">
        <v>28</v>
      </c>
      <c r="R80" s="20"/>
      <c r="S80" s="20"/>
      <c r="T80" s="20"/>
      <c r="U80" s="20"/>
    </row>
    <row r="81" spans="2:21" ht="17.25" x14ac:dyDescent="0.3">
      <c r="B81" s="28" t="s">
        <v>126</v>
      </c>
      <c r="P81" s="20">
        <v>22</v>
      </c>
      <c r="Q81" s="20">
        <v>22</v>
      </c>
      <c r="R81" s="20"/>
      <c r="S81" s="20"/>
      <c r="T81" s="20"/>
      <c r="U81" s="20"/>
    </row>
    <row r="82" spans="2:21" ht="17.25" x14ac:dyDescent="0.3">
      <c r="B82" s="23" t="s">
        <v>127</v>
      </c>
      <c r="P82" s="20">
        <v>39364</v>
      </c>
      <c r="Q82" s="20">
        <v>40378</v>
      </c>
      <c r="R82" s="20"/>
      <c r="S82" s="20"/>
      <c r="T82" s="20"/>
      <c r="U82" s="20"/>
    </row>
    <row r="83" spans="2:21" ht="17.25" x14ac:dyDescent="0.3">
      <c r="B83" s="28" t="s">
        <v>124</v>
      </c>
      <c r="P83" s="20">
        <v>28061</v>
      </c>
      <c r="Q83" s="20">
        <v>28459</v>
      </c>
      <c r="R83" s="20"/>
      <c r="S83" s="20"/>
      <c r="T83" s="20"/>
      <c r="U83" s="20"/>
    </row>
    <row r="84" spans="2:21" ht="17.25" x14ac:dyDescent="0.3">
      <c r="B84" s="28" t="s">
        <v>125</v>
      </c>
      <c r="P84" s="20">
        <v>18836</v>
      </c>
      <c r="Q84" s="20">
        <v>20122</v>
      </c>
      <c r="R84" s="20"/>
      <c r="S84" s="20"/>
      <c r="T84" s="20"/>
      <c r="U84" s="20"/>
    </row>
    <row r="85" spans="2:21" ht="17.25" x14ac:dyDescent="0.3">
      <c r="B85" s="28" t="s">
        <v>126</v>
      </c>
      <c r="P85" s="20">
        <v>1144</v>
      </c>
      <c r="Q85" s="20">
        <v>1080</v>
      </c>
      <c r="R85" s="20"/>
      <c r="S85" s="20"/>
      <c r="T85" s="20"/>
      <c r="U85" s="20"/>
    </row>
    <row r="86" spans="2:21" ht="17.25" x14ac:dyDescent="0.3">
      <c r="B86" s="23" t="s">
        <v>128</v>
      </c>
      <c r="C86" s="47"/>
      <c r="D86" s="47"/>
      <c r="E86" s="47"/>
      <c r="F86" s="47"/>
      <c r="G86" s="47"/>
      <c r="H86" s="47"/>
      <c r="I86" s="48"/>
      <c r="J86" s="48"/>
      <c r="K86" s="48"/>
      <c r="L86" s="48"/>
      <c r="M86" s="48"/>
      <c r="N86" s="48"/>
      <c r="O86" s="48"/>
      <c r="P86" s="21">
        <f>P78+P82</f>
        <v>39695</v>
      </c>
      <c r="Q86" s="21">
        <f>Q78+Q82</f>
        <v>40723</v>
      </c>
      <c r="R86" s="20"/>
      <c r="S86" s="20"/>
      <c r="T86" s="20"/>
      <c r="U86" s="20"/>
    </row>
    <row r="87" spans="2:21" ht="17.25" x14ac:dyDescent="0.3">
      <c r="B87" s="28" t="s">
        <v>129</v>
      </c>
      <c r="P87" s="20">
        <v>93281</v>
      </c>
      <c r="Q87" s="20">
        <v>93281</v>
      </c>
      <c r="R87" s="20"/>
      <c r="S87" s="20"/>
      <c r="T87" s="20"/>
      <c r="U87" s="20"/>
    </row>
    <row r="88" spans="2:21" ht="17.25" x14ac:dyDescent="0.3">
      <c r="B88" s="28" t="s">
        <v>124</v>
      </c>
      <c r="P88" s="20">
        <v>56566</v>
      </c>
      <c r="Q88" s="20">
        <v>57654</v>
      </c>
      <c r="R88" s="20"/>
      <c r="S88" s="20"/>
      <c r="T88" s="20"/>
      <c r="U88" s="20"/>
    </row>
    <row r="89" spans="2:21" ht="17.25" x14ac:dyDescent="0.3">
      <c r="B89" s="28" t="s">
        <v>125</v>
      </c>
      <c r="P89" s="20">
        <v>38823</v>
      </c>
      <c r="Q89" s="20">
        <v>39858</v>
      </c>
      <c r="R89" s="20"/>
      <c r="S89" s="20"/>
      <c r="T89" s="20"/>
      <c r="U89" s="20"/>
    </row>
    <row r="90" spans="2:21" ht="17.25" x14ac:dyDescent="0.3">
      <c r="B90" s="28" t="s">
        <v>126</v>
      </c>
      <c r="P90" s="20">
        <v>3315</v>
      </c>
      <c r="Q90" s="20">
        <v>3023</v>
      </c>
      <c r="R90" s="20"/>
      <c r="S90" s="20"/>
      <c r="T90" s="20"/>
      <c r="U90" s="20"/>
    </row>
    <row r="91" spans="2:21" ht="17.25" x14ac:dyDescent="0.3">
      <c r="B91" s="23" t="s">
        <v>102</v>
      </c>
      <c r="C91" s="47"/>
      <c r="D91" s="47"/>
      <c r="E91" s="47"/>
      <c r="F91" s="47"/>
      <c r="G91" s="47"/>
      <c r="H91" s="47"/>
      <c r="I91" s="48"/>
      <c r="J91" s="48"/>
      <c r="K91" s="48"/>
      <c r="L91" s="48"/>
      <c r="M91" s="48"/>
      <c r="N91" s="48"/>
      <c r="O91" s="48"/>
      <c r="P91" s="21">
        <f>P86+P87</f>
        <v>132976</v>
      </c>
      <c r="Q91" s="21">
        <f>Q86+Q87</f>
        <v>134004</v>
      </c>
      <c r="R91" s="20"/>
      <c r="S91" s="20"/>
      <c r="T91" s="20"/>
      <c r="U91" s="20"/>
    </row>
    <row r="92" spans="2:21" ht="17.25" x14ac:dyDescent="0.3">
      <c r="B92" s="28" t="s">
        <v>103</v>
      </c>
      <c r="P92" s="20">
        <f>P78</f>
        <v>331</v>
      </c>
      <c r="Q92" s="20">
        <f>Q78</f>
        <v>345</v>
      </c>
      <c r="R92" s="20"/>
      <c r="S92" s="20"/>
      <c r="T92" s="20"/>
      <c r="U92" s="20"/>
    </row>
    <row r="93" spans="2:21" ht="17.25" x14ac:dyDescent="0.3">
      <c r="B93" s="28" t="s">
        <v>104</v>
      </c>
      <c r="P93" s="20">
        <f>P82+P87</f>
        <v>132645</v>
      </c>
      <c r="Q93" s="20">
        <f>Q82+Q87</f>
        <v>133659</v>
      </c>
    </row>
    <row r="94" spans="2:21" x14ac:dyDescent="0.2">
      <c r="P94" s="46"/>
    </row>
  </sheetData>
  <mergeCells count="26">
    <mergeCell ref="B77:T77"/>
    <mergeCell ref="A2:V2"/>
    <mergeCell ref="V3:V5"/>
    <mergeCell ref="C4:C5"/>
    <mergeCell ref="D4:D5"/>
    <mergeCell ref="I4:I5"/>
    <mergeCell ref="J4:J5"/>
    <mergeCell ref="K4:K5"/>
    <mergeCell ref="L4:L5"/>
    <mergeCell ref="M4:M5"/>
    <mergeCell ref="E4:E5"/>
    <mergeCell ref="F4:F5"/>
    <mergeCell ref="G4:G5"/>
    <mergeCell ref="B62:T62"/>
    <mergeCell ref="A3:A5"/>
    <mergeCell ref="B3:B5"/>
    <mergeCell ref="R1:V1"/>
    <mergeCell ref="B37:T37"/>
    <mergeCell ref="B46:T46"/>
    <mergeCell ref="B7:C7"/>
    <mergeCell ref="C3:H3"/>
    <mergeCell ref="H4:H5"/>
    <mergeCell ref="N4:N5"/>
    <mergeCell ref="O4:O5"/>
    <mergeCell ref="J3:U3"/>
    <mergeCell ref="P4:U4"/>
  </mergeCells>
  <printOptions horizontalCentered="1"/>
  <pageMargins left="0.19685039370078741" right="0.19685039370078741" top="0.51181102362204722" bottom="0.27559055118110237" header="0.31496062992125984" footer="0.15748031496062992"/>
  <pageSetup paperSize="9" scale="40" fitToHeight="0" orientation="landscape" r:id="rId1"/>
  <headerFooter>
    <oddFooter>&amp;R&amp;P из &amp;N</oddFooter>
  </headerFooter>
  <rowBreaks count="1" manualBreakCount="1">
    <brk id="3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публикации</vt:lpstr>
      <vt:lpstr>'для публикации'!Заголовки_для_печати</vt:lpstr>
      <vt:lpstr>'для публикации'!Область_печати</vt:lpstr>
    </vt:vector>
  </TitlesOfParts>
  <Company>Финансовое управление ЗГО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beloslud</dc:creator>
  <cp:lastModifiedBy>Светлана Петровна Абгалимова</cp:lastModifiedBy>
  <cp:lastPrinted>2024-08-21T05:13:20Z</cp:lastPrinted>
  <dcterms:created xsi:type="dcterms:W3CDTF">2020-07-31T12:06:18Z</dcterms:created>
  <dcterms:modified xsi:type="dcterms:W3CDTF">2024-08-21T06:43:16Z</dcterms:modified>
</cp:coreProperties>
</file>