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для публикации" sheetId="1" r:id="rId1"/>
  </sheets>
  <definedNames>
    <definedName name="_xlnm.Print_Titles" localSheetId="0">'для публикации'!$3:$6</definedName>
    <definedName name="_xlnm.Print_Area" localSheetId="0">'для публикации'!$A$1:$V$93</definedName>
  </definedNames>
  <calcPr calcId="124519"/>
</workbook>
</file>

<file path=xl/calcChain.xml><?xml version="1.0" encoding="utf-8"?>
<calcChain xmlns="http://schemas.openxmlformats.org/spreadsheetml/2006/main">
  <c r="P64" i="1"/>
  <c r="Q63"/>
  <c r="R63"/>
  <c r="S63"/>
  <c r="T63"/>
  <c r="U63"/>
  <c r="P63"/>
  <c r="Q40"/>
  <c r="R40"/>
  <c r="S40"/>
  <c r="T40"/>
  <c r="U40"/>
  <c r="P40"/>
  <c r="Q52"/>
  <c r="R52"/>
  <c r="S52"/>
  <c r="T52"/>
  <c r="U52"/>
  <c r="P52"/>
  <c r="Q49"/>
  <c r="R49"/>
  <c r="S49"/>
  <c r="T49"/>
  <c r="U49"/>
  <c r="P49"/>
  <c r="Q38"/>
  <c r="R38"/>
  <c r="S38"/>
  <c r="T38"/>
  <c r="U38"/>
  <c r="P38"/>
  <c r="Q11"/>
  <c r="R11"/>
  <c r="S11"/>
  <c r="T11"/>
  <c r="U11"/>
  <c r="P11"/>
  <c r="P90" l="1"/>
  <c r="P89"/>
  <c r="P83"/>
  <c r="P88" s="1"/>
  <c r="Q62"/>
  <c r="Q60"/>
  <c r="R67"/>
  <c r="S67"/>
  <c r="T67"/>
  <c r="U67"/>
  <c r="Q67"/>
  <c r="P67" l="1"/>
  <c r="R60"/>
  <c r="S60"/>
  <c r="T60"/>
  <c r="U60"/>
  <c r="P60"/>
  <c r="Q45"/>
  <c r="R45"/>
  <c r="S45"/>
  <c r="T45"/>
  <c r="U45"/>
  <c r="P45"/>
  <c r="P57" s="1"/>
  <c r="Q37"/>
  <c r="R37"/>
  <c r="S37"/>
  <c r="T37"/>
  <c r="U37"/>
  <c r="P37"/>
  <c r="Q35"/>
  <c r="R35"/>
  <c r="S35"/>
  <c r="T35"/>
  <c r="U35"/>
  <c r="P35"/>
  <c r="P7"/>
  <c r="Q7" l="1"/>
  <c r="R7"/>
  <c r="S7"/>
  <c r="T7"/>
  <c r="U7"/>
  <c r="Q90" l="1"/>
  <c r="Q89"/>
  <c r="Q83"/>
  <c r="Q88" s="1"/>
  <c r="U50" l="1"/>
  <c r="U53"/>
  <c r="U65"/>
  <c r="U72"/>
  <c r="U62"/>
  <c r="U46"/>
  <c r="U57"/>
  <c r="U39"/>
  <c r="U36"/>
  <c r="U47" l="1"/>
  <c r="U58"/>
  <c r="U44"/>
  <c r="U71"/>
  <c r="U73" s="1"/>
  <c r="U32"/>
  <c r="U69"/>
  <c r="U64"/>
  <c r="U42"/>
  <c r="P32"/>
  <c r="P65"/>
  <c r="Q65"/>
  <c r="Q71" s="1"/>
  <c r="R65"/>
  <c r="S65"/>
  <c r="T65"/>
  <c r="P72"/>
  <c r="Q72"/>
  <c r="R72"/>
  <c r="S72"/>
  <c r="T72"/>
  <c r="P62"/>
  <c r="R62"/>
  <c r="S62"/>
  <c r="T62"/>
  <c r="F58"/>
  <c r="G58"/>
  <c r="H58"/>
  <c r="I58"/>
  <c r="J58"/>
  <c r="K58"/>
  <c r="L58"/>
  <c r="M58"/>
  <c r="N58"/>
  <c r="O58"/>
  <c r="F57"/>
  <c r="G57"/>
  <c r="H57"/>
  <c r="I57"/>
  <c r="J57"/>
  <c r="K57"/>
  <c r="L57"/>
  <c r="M57"/>
  <c r="N57"/>
  <c r="O57"/>
  <c r="E57"/>
  <c r="E58"/>
  <c r="P46"/>
  <c r="Q46"/>
  <c r="R46"/>
  <c r="S46"/>
  <c r="T46"/>
  <c r="T57"/>
  <c r="E50"/>
  <c r="E53"/>
  <c r="E47"/>
  <c r="E44"/>
  <c r="E42"/>
  <c r="P36"/>
  <c r="Q36"/>
  <c r="R36"/>
  <c r="S36"/>
  <c r="T36"/>
  <c r="P39"/>
  <c r="Q39"/>
  <c r="R39"/>
  <c r="R47" s="1"/>
  <c r="S39"/>
  <c r="T39"/>
  <c r="P50"/>
  <c r="Q50"/>
  <c r="R50"/>
  <c r="S50"/>
  <c r="T50"/>
  <c r="P53"/>
  <c r="Q53"/>
  <c r="R53"/>
  <c r="S53"/>
  <c r="T53"/>
  <c r="U56" l="1"/>
  <c r="T71"/>
  <c r="T73" s="1"/>
  <c r="P71"/>
  <c r="P73" s="1"/>
  <c r="S71"/>
  <c r="S73" s="1"/>
  <c r="U70"/>
  <c r="R71"/>
  <c r="R73" s="1"/>
  <c r="Q73"/>
  <c r="Q58"/>
  <c r="S58"/>
  <c r="S64"/>
  <c r="Q57"/>
  <c r="R44"/>
  <c r="R56" s="1"/>
  <c r="S69"/>
  <c r="Q69"/>
  <c r="T64"/>
  <c r="T69"/>
  <c r="Q47"/>
  <c r="R57"/>
  <c r="Q64"/>
  <c r="P69"/>
  <c r="S57"/>
  <c r="T58"/>
  <c r="P58"/>
  <c r="R58"/>
  <c r="R64"/>
  <c r="R69"/>
  <c r="S47"/>
  <c r="E56"/>
  <c r="T47"/>
  <c r="P47"/>
  <c r="S44"/>
  <c r="T44"/>
  <c r="P44"/>
  <c r="Q44"/>
  <c r="P42"/>
  <c r="T42"/>
  <c r="Q42"/>
  <c r="T32"/>
  <c r="S42"/>
  <c r="R42"/>
  <c r="Q32"/>
  <c r="S32"/>
  <c r="R32"/>
  <c r="Q56" l="1"/>
  <c r="T70"/>
  <c r="S56"/>
  <c r="T56"/>
  <c r="P70"/>
  <c r="Q70"/>
  <c r="S70"/>
  <c r="R70"/>
  <c r="P56"/>
</calcChain>
</file>

<file path=xl/sharedStrings.xml><?xml version="1.0" encoding="utf-8"?>
<sst xmlns="http://schemas.openxmlformats.org/spreadsheetml/2006/main" count="428" uniqueCount="160">
  <si>
    <t>№ п.п. по перечню</t>
  </si>
  <si>
    <t>Краткое наименование налогового расхода</t>
  </si>
  <si>
    <t>Категории плательщиков налогов, для которых предусмотрены налоговые льготы, освобождения и иные преференции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</si>
  <si>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</si>
  <si>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 (%)</t>
  </si>
  <si>
    <t>Земельный налог</t>
  </si>
  <si>
    <t>Физические лица/
юридические лица</t>
  </si>
  <si>
    <t xml:space="preserve">Социальная </t>
  </si>
  <si>
    <t>Физические лица</t>
  </si>
  <si>
    <t>освобождение от налогообложения</t>
  </si>
  <si>
    <t>Юридические лица</t>
  </si>
  <si>
    <t>Налог на имущество физических лиц</t>
  </si>
  <si>
    <t>Стимулирующая</t>
  </si>
  <si>
    <t>Решения Собрания депутатов Копейского городского округа (далее – решения СД КГО), их структурные единицы, которыми предусматриваются налоговые льготы, освобождения и иные преференции по налогам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</si>
  <si>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 (п.4)</t>
  </si>
  <si>
    <t>Целевая категория налогового расхода КГО</t>
  </si>
  <si>
    <t>Куратор налогового расхода Копейского городского округа</t>
  </si>
  <si>
    <t>Управление социальной защиты населения Копейского городского округа</t>
  </si>
  <si>
    <t>I. Нормативные характеристики налоговых расходов КГО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</si>
  <si>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 (п.2)</t>
  </si>
  <si>
    <t>Пониженная ставка 0,22% по налогу на имущество физических лиц в отношении следующих объектов налогообложения: жилых домов, части жилых домов, квартир, части квартир, комнат.</t>
  </si>
  <si>
    <t>Управление по имуществу и земельным отношениям администрации Копейского городского округа</t>
  </si>
  <si>
    <t>Управление экономического развития территории Копейского городского округа</t>
  </si>
  <si>
    <t>Пониженная ставка 0,25%  по земельному налогу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</si>
  <si>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снижение ставки с 0,3%  до 0,25%</t>
  </si>
  <si>
    <t xml:space="preserve">Пониженная ставка 0,25% по земельному налогу в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 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</si>
  <si>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</si>
  <si>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</si>
  <si>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</si>
  <si>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</si>
  <si>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</si>
  <si>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</si>
  <si>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</si>
  <si>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</si>
  <si>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19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</si>
  <si>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реабилитированные лица, имеющие трудовой стаж во время Великой Отечественной войны</t>
  </si>
  <si>
    <t>20</t>
  </si>
  <si>
    <t>Освобождение от уплаты земельного налога в отношении земельных участков, приобретенных (предоставленных) для ведения садоводства - пенсионеры</t>
  </si>
  <si>
    <t>21</t>
  </si>
  <si>
    <t>22</t>
  </si>
  <si>
    <t>Освобождение от уплаты земельного налога -  органы местного самоуправления</t>
  </si>
  <si>
    <t>Освобождение от уплаты земельного налога организаций, реализующих инвестиционные проекты на территории муниципального образования "Копейский городской округ"</t>
  </si>
  <si>
    <t>Итого объем выпадающих доходов бюджета Копейского городского округа, от предоставления льгот и понижающих ставок</t>
  </si>
  <si>
    <t>освобождение от налогообложения, но не более размера внесенных инвестиций в течение отчетного года</t>
  </si>
  <si>
    <t>снижение ставки с 0,3% до 0,22%</t>
  </si>
  <si>
    <t>МП Соц поддержка населения</t>
  </si>
  <si>
    <t>МП развитие предпринимат</t>
  </si>
  <si>
    <t>Дата прекращения действия налоговых льгот, освобождений и иных преференций по налогам, установленная Решениями СД КГО</t>
  </si>
  <si>
    <t>Дата вступления в силу решения СД КГО, устанавливающих налоговые льготы, освобождения и иные преференции по налогам</t>
  </si>
  <si>
    <t xml:space="preserve">Дата начала действия предоставленного решениями СД КГО права на налоговые льготы, освобождения и иные преференции по налогам </t>
  </si>
  <si>
    <t>Период действия налоговых льгот, освобождений и иных преференций по налогам, предоставленным решения СД КГО</t>
  </si>
  <si>
    <t xml:space="preserve">Физические лица </t>
  </si>
  <si>
    <t>с 01.01.2016 г.</t>
  </si>
  <si>
    <t>с 2015 г.</t>
  </si>
  <si>
    <t>бессрочно</t>
  </si>
  <si>
    <t>Наименование муниципальной программы Копейского городского округа, наименование нормативно-правового акта, определяющего цели социально-экономической политики Копейского городского округа, не относящиеся к муниципальным программам Копейского городского округа, в целях реализации которых установлены налоговые расходы</t>
  </si>
  <si>
    <t>с 01.01.2020</t>
  </si>
  <si>
    <t>с 2019 г.</t>
  </si>
  <si>
    <t>Юридические/физические лица</t>
  </si>
  <si>
    <t>Решение Собрания депутатов Копейского городского округа от 19.12.2018 № 635-МО "Об утверждении Стратегии социально-экономического развития Копейского городского округа Челябинской области до 2035 года"</t>
  </si>
  <si>
    <t>Техническая</t>
  </si>
  <si>
    <t>Постановление администрации Копейского городского округа Челябинской области от 30.12.2019 № 729-р "О плане мероприятий по росту доходного потенциала и оптимизации расходов бюджета Копейского городского округа на 2021-2024 годы"</t>
  </si>
  <si>
    <t>не определена</t>
  </si>
  <si>
    <t>техническая</t>
  </si>
  <si>
    <t>Социальные</t>
  </si>
  <si>
    <t>стимулирующие</t>
  </si>
  <si>
    <t>Стратегия КГО</t>
  </si>
  <si>
    <t>МП садоводы</t>
  </si>
  <si>
    <t>План по оптимизации расходов</t>
  </si>
  <si>
    <t>ИТОГО:</t>
  </si>
  <si>
    <t>Оценка целесообразности</t>
  </si>
  <si>
    <t>Оценка результативности</t>
  </si>
  <si>
    <t>Итоги оценки эффективности налогового расхода</t>
  </si>
  <si>
    <t>Налоговый расход соответствует цели муниципальной программы. Подлежит сохранению.</t>
  </si>
  <si>
    <t>Результативна. Подлежит сохранению</t>
  </si>
  <si>
    <t>Эффективна. Сохранить</t>
  </si>
  <si>
    <t>Налоговый расход соответствует цели социально-экономической политики муниципального образования. Подлежит сохранению.</t>
  </si>
  <si>
    <t>Налоговый расход соответствует цели муниципальной программы. Не востребована, в связи с отсутствием в налоговом органе сведений о земельных участках общего пользования.</t>
  </si>
  <si>
    <t xml:space="preserve">Не результативна. </t>
  </si>
  <si>
    <t>Результативна. Подлежит сохранению.</t>
  </si>
  <si>
    <t>Эффективна. Сохранить.</t>
  </si>
  <si>
    <t>Не определена</t>
  </si>
  <si>
    <t>кол-во</t>
  </si>
  <si>
    <t>Стимулирующие</t>
  </si>
  <si>
    <t>Технические</t>
  </si>
  <si>
    <t>Социальные, в т.ч.:</t>
  </si>
  <si>
    <t>НИФЛ</t>
  </si>
  <si>
    <t>ЗН</t>
  </si>
  <si>
    <t>в т.ч. :</t>
  </si>
  <si>
    <t>Количество налогоплательщиков, учтенных в базе налогового органа по отчетам 5-МН, ед.</t>
  </si>
  <si>
    <t>ИТОГО по ЗН и НИФЛ, в т. ч.:</t>
  </si>
  <si>
    <t>юр. л.</t>
  </si>
  <si>
    <t>физ.л</t>
  </si>
  <si>
    <t>ПРИЛОЖЕНИЕ 1</t>
  </si>
  <si>
    <t>для расшифровки таблицы 5 ф 562 (СМАРТ)</t>
  </si>
  <si>
    <t>ЗН ставки эффективные</t>
  </si>
  <si>
    <t>ЗН ставки неэффективные</t>
  </si>
  <si>
    <t>ЗН льготы эффективные</t>
  </si>
  <si>
    <t>ЗН льготы неэффективные</t>
  </si>
  <si>
    <t>Итого ЗН:</t>
  </si>
  <si>
    <t>НИФЛ ставки эффективные</t>
  </si>
  <si>
    <t>НИФЛ ставки неэффективные</t>
  </si>
  <si>
    <t>НИФЛ льготы эффективные</t>
  </si>
  <si>
    <t>НИФЛ льготы неэффективные</t>
  </si>
  <si>
    <t>Итого НИФЛ:</t>
  </si>
  <si>
    <t>Всего:</t>
  </si>
  <si>
    <t>Оценка 
на 2025 г.</t>
  </si>
  <si>
    <t>не определена (погребение)</t>
  </si>
  <si>
    <t>ЭФФЕКТИВНЫЕ</t>
  </si>
  <si>
    <t>НЕЭФФЕКТИВНЫЕ</t>
  </si>
  <si>
    <t>Кол-во налогоплат ЗН (юр.л.), в т.ч.:</t>
  </si>
  <si>
    <t>которым исчислен налог к уплате</t>
  </si>
  <si>
    <t xml:space="preserve">применяющих налоговые льготы, из них </t>
  </si>
  <si>
    <t>установленные ОМС</t>
  </si>
  <si>
    <t>Кол-во налогоплат ЗН (физ.л), в т.ч.:</t>
  </si>
  <si>
    <t>Кол-во налогоплат ВСЕГО ЗН:</t>
  </si>
  <si>
    <t>Кол-во налогоплат НИФЛ</t>
  </si>
  <si>
    <t>Оценка 
на 2026 г.</t>
  </si>
  <si>
    <t xml:space="preserve">Эффективна. Сохранить </t>
  </si>
  <si>
    <t>Освобождение от уплаты земельного налога в отношении земельных участков, предоставленных для ведения садоводства, огородничества, включая земли общего пользования, находящиеся на территории Копейского городского округа в полном объеме - садоводческие и огороднические объединения граждан</t>
  </si>
  <si>
    <t>23</t>
  </si>
  <si>
    <t>Юридические</t>
  </si>
  <si>
    <t>Освобождение от уплаты налога на имущество физических лиц семей, имеющих детей инвалидов</t>
  </si>
  <si>
    <t>Оценка 
на 2027 г.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</si>
  <si>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пп.3)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</si>
  <si>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пп.2)</t>
  </si>
  <si>
    <t>с 01.01.2023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</si>
  <si>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пп.4)</t>
  </si>
  <si>
    <t>снижение ставки с 1,5%  до 0,75%</t>
  </si>
  <si>
    <t>Пониженная ставка 0,7% по земельному налогу в отношении собственников земельных участков занятых объектами связи и центрами обработки данных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</si>
  <si>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пп.5)</t>
  </si>
  <si>
    <t>снижение ставки с 1,5%  до 0,7%</t>
  </si>
  <si>
    <t>снижение ставки с 1,5%  до 0,3%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</si>
  <si>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пп.6)</t>
  </si>
  <si>
    <t>Пониженная ставка 0,3% по земельному налогу в отношении собственников земельных участков занятых аэродромами и посадочными площадками, используемых для обеспечения полетов легких и сверхлегких воздушных судов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</si>
  <si>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пп.1)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</si>
  <si>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многодетные семьи, имеющие на своем содержании трех и более детей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</si>
  <si>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пп.3)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</si>
  <si>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пп.2)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</si>
  <si>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пп.4)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</si>
  <si>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(п.3.1)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</si>
  <si>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(п.3.2)</t>
  </si>
  <si>
    <t>с 01.01.2022</t>
  </si>
  <si>
    <t xml:space="preserve">Освобождение от уплаты налога на имущество физических лиц многодетные семьи, имеющие на своем содержании трех и более детей (в том числе усыновленных, взятых под опеку (попечительство), пасынков и падчериц)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 </t>
  </si>
  <si>
    <t>СВОД по результатам оценки налоговых расходов за 2024 год и на период до 2028 года</t>
  </si>
  <si>
    <t xml:space="preserve">Муниципальная программа "Социальная поддержка населения Копейского городского округа",  утвержденная Постановлением администрации Копейского городского округа </t>
  </si>
  <si>
    <t xml:space="preserve">Муниципальная программа "Развитие субъектов малого и среднего предпринимательства в Копейском городском округе Челябинской области",  утвержденная Постановлением администрации Копейского городского округа </t>
  </si>
  <si>
    <t xml:space="preserve">Муниципальная программа "Развитие и поддержка садоводческих некоммерческих товариществ, расположенных на территории Копейского городского округа", утверждена Постановлением администрации Копейского городского округа </t>
  </si>
  <si>
    <t>Муниципальная программа "Развитие субъектов малого и среднего предпринимательства в Копейском городском округе Челябинской области",  утвержденная Постановлением администрации Копейского городского округа</t>
  </si>
  <si>
    <t>СВОД в разрезе муниципальных программ (по 2024 году)</t>
  </si>
  <si>
    <t>СВОД в разрезе налогов (по 2024 году)</t>
  </si>
  <si>
    <t>Факт
 2023 г.</t>
  </si>
  <si>
    <t>Факт 2024 г.</t>
  </si>
  <si>
    <t>Оценка 
на 2028 г.</t>
  </si>
  <si>
    <t>Пониженная ставка 0,75% по земельному налогу в отношении собственников земельных участков занятых гаражными кооперативами</t>
  </si>
  <si>
    <t>с 01.01.2026</t>
  </si>
  <si>
    <t>17</t>
  </si>
  <si>
    <t>18</t>
  </si>
  <si>
    <t>Неэффективна. отменена с 01.01.2026</t>
  </si>
  <si>
    <t>Освобождение от уплаты земельного налога управляющих компаний индустриальных (промышленных) парков, включенные в реестр индустриальных (промышленных) парков и управляющих компаний индустриальных (промышленных) парков, в соответствии с постановлением Правительства Российской Федерации от 4 августа 2015 № 794 "Об индустриальных (промышленных) парках и управляющих компаний индустриальных (промышленных) парков", и резиденты индустриальных (промышленных) парков, включенные в реестр, формирующийся управляющими компаниями, - в отношении земельных участков, находящихся в границах территории индустриальных парков, в целях ведения промышленного производства промышленной продукции в течение пяти последовательных налоговых периодов, начиная с 1 января 2022 года.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</si>
</sst>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/>
    <xf numFmtId="3" fontId="7" fillId="0" borderId="0" xfId="0" applyNumberFormat="1" applyFont="1"/>
    <xf numFmtId="3" fontId="6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/>
    <xf numFmtId="164" fontId="6" fillId="0" borderId="1" xfId="0" applyNumberFormat="1" applyFont="1" applyBorder="1" applyAlignment="1"/>
    <xf numFmtId="0" fontId="1" fillId="0" borderId="1" xfId="0" applyFont="1" applyBorder="1"/>
    <xf numFmtId="0" fontId="8" fillId="0" borderId="1" xfId="0" applyFont="1" applyBorder="1" applyAlignment="1"/>
    <xf numFmtId="0" fontId="7" fillId="0" borderId="1" xfId="0" applyFont="1" applyBorder="1"/>
    <xf numFmtId="0" fontId="7" fillId="0" borderId="1" xfId="0" applyFont="1" applyBorder="1" applyAlignment="1"/>
    <xf numFmtId="164" fontId="7" fillId="0" borderId="1" xfId="0" applyNumberFormat="1" applyFont="1" applyBorder="1"/>
    <xf numFmtId="164" fontId="6" fillId="0" borderId="1" xfId="0" applyNumberFormat="1" applyFont="1" applyBorder="1"/>
    <xf numFmtId="164" fontId="4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/>
    <xf numFmtId="0" fontId="1" fillId="0" borderId="1" xfId="0" applyFont="1" applyBorder="1" applyAlignment="1"/>
    <xf numFmtId="49" fontId="4" fillId="0" borderId="3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/>
    <xf numFmtId="0" fontId="8" fillId="0" borderId="0" xfId="0" applyFont="1" applyAlignment="1"/>
    <xf numFmtId="0" fontId="8" fillId="0" borderId="0" xfId="0" applyFont="1"/>
    <xf numFmtId="0" fontId="1" fillId="0" borderId="4" xfId="0" applyFont="1" applyBorder="1"/>
    <xf numFmtId="0" fontId="7" fillId="0" borderId="4" xfId="0" applyFont="1" applyBorder="1" applyAlignment="1"/>
    <xf numFmtId="164" fontId="7" fillId="0" borderId="4" xfId="0" applyNumberFormat="1" applyFont="1" applyBorder="1" applyAlignment="1"/>
    <xf numFmtId="0" fontId="6" fillId="0" borderId="4" xfId="0" applyFont="1" applyBorder="1" applyAlignment="1"/>
    <xf numFmtId="164" fontId="6" fillId="0" borderId="4" xfId="0" applyNumberFormat="1" applyFont="1" applyBorder="1" applyAlignment="1"/>
    <xf numFmtId="0" fontId="6" fillId="0" borderId="0" xfId="0" applyFont="1" applyBorder="1" applyAlignment="1">
      <alignment horizontal="center"/>
    </xf>
    <xf numFmtId="164" fontId="7" fillId="0" borderId="0" xfId="0" applyNumberFormat="1" applyFont="1" applyBorder="1" applyAlignment="1"/>
    <xf numFmtId="0" fontId="8" fillId="0" borderId="0" xfId="0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/>
    <xf numFmtId="0" fontId="6" fillId="4" borderId="4" xfId="0" applyFont="1" applyFill="1" applyBorder="1" applyAlignment="1"/>
    <xf numFmtId="0" fontId="7" fillId="4" borderId="4" xfId="0" applyFont="1" applyFill="1" applyBorder="1" applyAlignment="1"/>
    <xf numFmtId="164" fontId="6" fillId="4" borderId="4" xfId="0" applyNumberFormat="1" applyFont="1" applyFill="1" applyBorder="1" applyAlignment="1"/>
    <xf numFmtId="0" fontId="6" fillId="4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91"/>
  <sheetViews>
    <sheetView tabSelected="1" view="pageBreakPreview" zoomScale="75" zoomScaleNormal="71" zoomScaleSheetLayoutView="75"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A28" sqref="A28:V28"/>
    </sheetView>
  </sheetViews>
  <sheetFormatPr defaultRowHeight="12.75"/>
  <cols>
    <col min="1" max="1" width="4.140625" style="1" customWidth="1"/>
    <col min="2" max="2" width="47.7109375" style="1" customWidth="1"/>
    <col min="3" max="3" width="31.42578125" style="2" customWidth="1"/>
    <col min="4" max="4" width="11.28515625" style="2" customWidth="1"/>
    <col min="5" max="5" width="12" style="2" customWidth="1"/>
    <col min="6" max="7" width="11.28515625" style="2" customWidth="1"/>
    <col min="8" max="8" width="12" style="2" customWidth="1"/>
    <col min="9" max="9" width="7.85546875" style="1" customWidth="1"/>
    <col min="10" max="10" width="24.28515625" style="1" customWidth="1"/>
    <col min="11" max="11" width="10.42578125" style="1" customWidth="1"/>
    <col min="12" max="12" width="30.85546875" style="1" customWidth="1"/>
    <col min="13" max="13" width="15.85546875" style="1" customWidth="1"/>
    <col min="14" max="14" width="12.85546875" style="1" customWidth="1"/>
    <col min="15" max="15" width="17.7109375" style="1" customWidth="1"/>
    <col min="16" max="21" width="11.5703125" style="1" customWidth="1"/>
    <col min="22" max="22" width="17" style="1" customWidth="1"/>
    <col min="23" max="16384" width="9.140625" style="1"/>
  </cols>
  <sheetData>
    <row r="1" spans="1:22" ht="24" customHeight="1">
      <c r="R1" s="73" t="s">
        <v>93</v>
      </c>
      <c r="S1" s="73"/>
      <c r="T1" s="73"/>
      <c r="U1" s="73"/>
      <c r="V1" s="73"/>
    </row>
    <row r="2" spans="1:22" ht="26.25" customHeight="1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15" customHeight="1">
      <c r="A3" s="68" t="s">
        <v>0</v>
      </c>
      <c r="B3" s="69" t="s">
        <v>1</v>
      </c>
      <c r="C3" s="78" t="s">
        <v>18</v>
      </c>
      <c r="D3" s="79"/>
      <c r="E3" s="79"/>
      <c r="F3" s="79"/>
      <c r="G3" s="79"/>
      <c r="H3" s="80"/>
      <c r="I3" s="4"/>
      <c r="J3" s="81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68" t="s">
        <v>16</v>
      </c>
    </row>
    <row r="4" spans="1:22" ht="138.75" customHeight="1">
      <c r="A4" s="68"/>
      <c r="B4" s="70"/>
      <c r="C4" s="69" t="s">
        <v>13</v>
      </c>
      <c r="D4" s="69" t="s">
        <v>2</v>
      </c>
      <c r="E4" s="69" t="s">
        <v>48</v>
      </c>
      <c r="F4" s="69" t="s">
        <v>49</v>
      </c>
      <c r="G4" s="69" t="s">
        <v>50</v>
      </c>
      <c r="H4" s="69" t="s">
        <v>47</v>
      </c>
      <c r="I4" s="71" t="s">
        <v>15</v>
      </c>
      <c r="J4" s="71" t="s">
        <v>3</v>
      </c>
      <c r="K4" s="71" t="s">
        <v>4</v>
      </c>
      <c r="L4" s="70" t="s">
        <v>55</v>
      </c>
      <c r="M4" s="70" t="s">
        <v>70</v>
      </c>
      <c r="N4" s="68" t="s">
        <v>71</v>
      </c>
      <c r="O4" s="68" t="s">
        <v>72</v>
      </c>
      <c r="P4" s="84"/>
      <c r="Q4" s="85"/>
      <c r="R4" s="85"/>
      <c r="S4" s="85"/>
      <c r="T4" s="85"/>
      <c r="U4" s="86"/>
      <c r="V4" s="68"/>
    </row>
    <row r="5" spans="1:22" ht="176.25" customHeight="1">
      <c r="A5" s="69"/>
      <c r="B5" s="70"/>
      <c r="C5" s="70"/>
      <c r="D5" s="70"/>
      <c r="E5" s="70"/>
      <c r="F5" s="70"/>
      <c r="G5" s="70"/>
      <c r="H5" s="70"/>
      <c r="I5" s="69"/>
      <c r="J5" s="69"/>
      <c r="K5" s="69"/>
      <c r="L5" s="70"/>
      <c r="M5" s="70"/>
      <c r="N5" s="69"/>
      <c r="O5" s="69"/>
      <c r="P5" s="65" t="s">
        <v>151</v>
      </c>
      <c r="Q5" s="65" t="s">
        <v>152</v>
      </c>
      <c r="R5" s="65" t="s">
        <v>106</v>
      </c>
      <c r="S5" s="65" t="s">
        <v>117</v>
      </c>
      <c r="T5" s="65" t="s">
        <v>123</v>
      </c>
      <c r="U5" s="65" t="s">
        <v>153</v>
      </c>
      <c r="V5" s="69"/>
    </row>
    <row r="6" spans="1:22" ht="20.25" customHeight="1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63">
        <v>8</v>
      </c>
      <c r="I6" s="63">
        <v>9</v>
      </c>
      <c r="J6" s="63">
        <v>10</v>
      </c>
      <c r="K6" s="63">
        <v>11</v>
      </c>
      <c r="L6" s="63">
        <v>12</v>
      </c>
      <c r="M6" s="63">
        <v>13</v>
      </c>
      <c r="N6" s="63">
        <v>14</v>
      </c>
      <c r="O6" s="63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63">
        <v>22</v>
      </c>
    </row>
    <row r="7" spans="1:22" s="3" customFormat="1" ht="15.75" customHeight="1">
      <c r="A7" s="34"/>
      <c r="B7" s="76" t="s">
        <v>11</v>
      </c>
      <c r="C7" s="77"/>
      <c r="D7" s="35"/>
      <c r="E7" s="35"/>
      <c r="F7" s="35"/>
      <c r="G7" s="35"/>
      <c r="H7" s="35"/>
      <c r="I7" s="35"/>
      <c r="J7" s="35"/>
      <c r="K7" s="36"/>
      <c r="L7" s="36"/>
      <c r="M7" s="36"/>
      <c r="N7" s="36"/>
      <c r="O7" s="36"/>
      <c r="P7" s="37">
        <f>P8+P10+P9</f>
        <v>1915.1999999999998</v>
      </c>
      <c r="Q7" s="37">
        <f t="shared" ref="Q7:U7" si="0">Q8+Q10+Q9</f>
        <v>2357.1</v>
      </c>
      <c r="R7" s="37">
        <f t="shared" si="0"/>
        <v>2357.1</v>
      </c>
      <c r="S7" s="37">
        <f t="shared" si="0"/>
        <v>2357.1</v>
      </c>
      <c r="T7" s="37">
        <f t="shared" si="0"/>
        <v>2357.1</v>
      </c>
      <c r="U7" s="37">
        <f t="shared" si="0"/>
        <v>2357.1</v>
      </c>
      <c r="V7" s="36"/>
    </row>
    <row r="8" spans="1:22" s="3" customFormat="1" ht="252" customHeight="1">
      <c r="A8" s="7">
        <v>1</v>
      </c>
      <c r="B8" s="7" t="s">
        <v>143</v>
      </c>
      <c r="C8" s="38" t="s">
        <v>14</v>
      </c>
      <c r="D8" s="7" t="s">
        <v>51</v>
      </c>
      <c r="E8" s="7" t="s">
        <v>52</v>
      </c>
      <c r="F8" s="7" t="s">
        <v>53</v>
      </c>
      <c r="G8" s="7" t="s">
        <v>54</v>
      </c>
      <c r="H8" s="7" t="s">
        <v>54</v>
      </c>
      <c r="I8" s="7" t="s">
        <v>7</v>
      </c>
      <c r="J8" s="7" t="s">
        <v>9</v>
      </c>
      <c r="K8" s="8">
        <v>0.3</v>
      </c>
      <c r="L8" s="8" t="s">
        <v>145</v>
      </c>
      <c r="M8" s="8" t="s">
        <v>73</v>
      </c>
      <c r="N8" s="9" t="s">
        <v>74</v>
      </c>
      <c r="O8" s="9" t="s">
        <v>75</v>
      </c>
      <c r="P8" s="10">
        <v>1570.6</v>
      </c>
      <c r="Q8" s="10">
        <v>1966.3</v>
      </c>
      <c r="R8" s="10">
        <v>1966.3</v>
      </c>
      <c r="S8" s="10">
        <v>1966.3</v>
      </c>
      <c r="T8" s="10">
        <v>1966.3</v>
      </c>
      <c r="U8" s="10">
        <v>1966.3</v>
      </c>
      <c r="V8" s="7" t="s">
        <v>17</v>
      </c>
    </row>
    <row r="9" spans="1:22" s="3" customFormat="1" ht="252" customHeight="1">
      <c r="A9" s="7">
        <v>2</v>
      </c>
      <c r="B9" s="7" t="s">
        <v>122</v>
      </c>
      <c r="C9" s="38" t="s">
        <v>14</v>
      </c>
      <c r="D9" s="7" t="s">
        <v>51</v>
      </c>
      <c r="E9" s="7" t="s">
        <v>52</v>
      </c>
      <c r="F9" s="7" t="s">
        <v>53</v>
      </c>
      <c r="G9" s="7" t="s">
        <v>54</v>
      </c>
      <c r="H9" s="7" t="s">
        <v>54</v>
      </c>
      <c r="I9" s="7" t="s">
        <v>7</v>
      </c>
      <c r="J9" s="7" t="s">
        <v>9</v>
      </c>
      <c r="K9" s="8">
        <v>0.3</v>
      </c>
      <c r="L9" s="8" t="s">
        <v>145</v>
      </c>
      <c r="M9" s="8" t="s">
        <v>73</v>
      </c>
      <c r="N9" s="9" t="s">
        <v>74</v>
      </c>
      <c r="O9" s="9" t="s">
        <v>75</v>
      </c>
      <c r="P9" s="10">
        <v>344.6</v>
      </c>
      <c r="Q9" s="10">
        <v>390.8</v>
      </c>
      <c r="R9" s="10">
        <v>390.8</v>
      </c>
      <c r="S9" s="10">
        <v>390.8</v>
      </c>
      <c r="T9" s="10">
        <v>390.8</v>
      </c>
      <c r="U9" s="10">
        <v>390.8</v>
      </c>
      <c r="V9" s="7" t="s">
        <v>17</v>
      </c>
    </row>
    <row r="10" spans="1:22" s="3" customFormat="1" ht="211.5" customHeight="1">
      <c r="A10" s="7">
        <v>3</v>
      </c>
      <c r="B10" s="7" t="s">
        <v>20</v>
      </c>
      <c r="C10" s="38" t="s">
        <v>19</v>
      </c>
      <c r="D10" s="7" t="s">
        <v>8</v>
      </c>
      <c r="E10" s="7" t="s">
        <v>56</v>
      </c>
      <c r="F10" s="7" t="s">
        <v>57</v>
      </c>
      <c r="G10" s="7" t="s">
        <v>54</v>
      </c>
      <c r="H10" s="7" t="s">
        <v>54</v>
      </c>
      <c r="I10" s="7" t="s">
        <v>7</v>
      </c>
      <c r="J10" s="7" t="s">
        <v>44</v>
      </c>
      <c r="K10" s="8">
        <v>0.3</v>
      </c>
      <c r="L10" s="8" t="s">
        <v>59</v>
      </c>
      <c r="M10" s="7" t="s">
        <v>76</v>
      </c>
      <c r="N10" s="8" t="s">
        <v>74</v>
      </c>
      <c r="O10" s="8" t="s">
        <v>75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7" t="s">
        <v>21</v>
      </c>
    </row>
    <row r="11" spans="1:22" s="3" customFormat="1" ht="20.25" customHeight="1">
      <c r="A11" s="39"/>
      <c r="B11" s="39" t="s">
        <v>5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41"/>
      <c r="O11" s="41"/>
      <c r="P11" s="42">
        <f>P12+P13+P14+P17+P18+P19+P20+P22+P23+P24+P25+P26+P27+P28+P29+P30+P21+P31</f>
        <v>4647</v>
      </c>
      <c r="Q11" s="42">
        <f t="shared" ref="Q11:U11" si="1">Q12+Q13+Q14+Q17+Q18+Q19+Q20+Q22+Q23+Q24+Q25+Q26+Q27+Q28+Q29+Q30+Q21+Q31</f>
        <v>7445.9</v>
      </c>
      <c r="R11" s="42">
        <f t="shared" si="1"/>
        <v>7445.9</v>
      </c>
      <c r="S11" s="42">
        <f t="shared" si="1"/>
        <v>4188.8</v>
      </c>
      <c r="T11" s="42">
        <f t="shared" si="1"/>
        <v>4188.8</v>
      </c>
      <c r="U11" s="42">
        <f t="shared" si="1"/>
        <v>4188.8</v>
      </c>
      <c r="V11" s="41"/>
    </row>
    <row r="12" spans="1:22" s="3" customFormat="1" ht="293.25" customHeight="1">
      <c r="A12" s="7">
        <v>4</v>
      </c>
      <c r="B12" s="7" t="s">
        <v>23</v>
      </c>
      <c r="C12" s="7" t="s">
        <v>125</v>
      </c>
      <c r="D12" s="7" t="s">
        <v>6</v>
      </c>
      <c r="E12" s="7" t="s">
        <v>126</v>
      </c>
      <c r="F12" s="7" t="s">
        <v>126</v>
      </c>
      <c r="G12" s="7" t="s">
        <v>54</v>
      </c>
      <c r="H12" s="7" t="s">
        <v>54</v>
      </c>
      <c r="I12" s="7" t="s">
        <v>7</v>
      </c>
      <c r="J12" s="7" t="s">
        <v>24</v>
      </c>
      <c r="K12" s="8">
        <v>0.3</v>
      </c>
      <c r="L12" s="7" t="s">
        <v>59</v>
      </c>
      <c r="M12" s="7" t="s">
        <v>76</v>
      </c>
      <c r="N12" s="7" t="s">
        <v>74</v>
      </c>
      <c r="O12" s="7" t="s">
        <v>75</v>
      </c>
      <c r="P12" s="10">
        <v>135.6</v>
      </c>
      <c r="Q12" s="9">
        <v>346.4</v>
      </c>
      <c r="R12" s="9">
        <v>346.4</v>
      </c>
      <c r="S12" s="9">
        <v>346.4</v>
      </c>
      <c r="T12" s="9">
        <v>346.4</v>
      </c>
      <c r="U12" s="9">
        <v>346.4</v>
      </c>
      <c r="V12" s="7" t="s">
        <v>21</v>
      </c>
    </row>
    <row r="13" spans="1:22" s="3" customFormat="1" ht="244.5" customHeight="1">
      <c r="A13" s="7">
        <v>5</v>
      </c>
      <c r="B13" s="7" t="s">
        <v>25</v>
      </c>
      <c r="C13" s="7" t="s">
        <v>124</v>
      </c>
      <c r="D13" s="7" t="s">
        <v>6</v>
      </c>
      <c r="E13" s="7" t="s">
        <v>126</v>
      </c>
      <c r="F13" s="7" t="s">
        <v>126</v>
      </c>
      <c r="G13" s="7" t="s">
        <v>54</v>
      </c>
      <c r="H13" s="7" t="s">
        <v>54</v>
      </c>
      <c r="I13" s="7" t="s">
        <v>7</v>
      </c>
      <c r="J13" s="7" t="s">
        <v>24</v>
      </c>
      <c r="K13" s="8">
        <v>0.3</v>
      </c>
      <c r="L13" s="7" t="s">
        <v>59</v>
      </c>
      <c r="M13" s="7" t="s">
        <v>76</v>
      </c>
      <c r="N13" s="7" t="s">
        <v>74</v>
      </c>
      <c r="O13" s="7" t="s">
        <v>75</v>
      </c>
      <c r="P13" s="10">
        <v>960.8</v>
      </c>
      <c r="Q13" s="11">
        <v>1629.3</v>
      </c>
      <c r="R13" s="11">
        <v>1629.3</v>
      </c>
      <c r="S13" s="11">
        <v>1629.3</v>
      </c>
      <c r="T13" s="11">
        <v>1629.3</v>
      </c>
      <c r="U13" s="11">
        <v>1629.3</v>
      </c>
      <c r="V13" s="7" t="s">
        <v>21</v>
      </c>
    </row>
    <row r="14" spans="1:22" s="3" customFormat="1" ht="249.75" customHeight="1">
      <c r="A14" s="7">
        <v>6</v>
      </c>
      <c r="B14" s="7" t="s">
        <v>154</v>
      </c>
      <c r="C14" s="7" t="s">
        <v>127</v>
      </c>
      <c r="D14" s="7" t="s">
        <v>121</v>
      </c>
      <c r="E14" s="7" t="s">
        <v>126</v>
      </c>
      <c r="F14" s="7" t="s">
        <v>126</v>
      </c>
      <c r="G14" s="7" t="s">
        <v>54</v>
      </c>
      <c r="H14" s="7" t="s">
        <v>54</v>
      </c>
      <c r="I14" s="7" t="s">
        <v>12</v>
      </c>
      <c r="J14" s="7" t="s">
        <v>128</v>
      </c>
      <c r="K14" s="8">
        <v>1.5</v>
      </c>
      <c r="L14" s="7" t="s">
        <v>59</v>
      </c>
      <c r="M14" s="7" t="s">
        <v>76</v>
      </c>
      <c r="N14" s="7" t="s">
        <v>74</v>
      </c>
      <c r="O14" s="7" t="s">
        <v>118</v>
      </c>
      <c r="P14" s="10">
        <v>0</v>
      </c>
      <c r="Q14" s="43">
        <v>1700.3</v>
      </c>
      <c r="R14" s="43">
        <v>1700.3</v>
      </c>
      <c r="S14" s="43">
        <v>1700.3</v>
      </c>
      <c r="T14" s="9">
        <v>1700.3</v>
      </c>
      <c r="U14" s="9">
        <v>1700.3</v>
      </c>
      <c r="V14" s="7" t="s">
        <v>21</v>
      </c>
    </row>
    <row r="15" spans="1:22" s="3" customFormat="1" ht="249.75" customHeight="1">
      <c r="A15" s="7">
        <v>7</v>
      </c>
      <c r="B15" s="7" t="s">
        <v>129</v>
      </c>
      <c r="C15" s="7" t="s">
        <v>130</v>
      </c>
      <c r="D15" s="7" t="s">
        <v>58</v>
      </c>
      <c r="E15" s="7" t="s">
        <v>126</v>
      </c>
      <c r="F15" s="7" t="s">
        <v>126</v>
      </c>
      <c r="G15" s="7" t="s">
        <v>54</v>
      </c>
      <c r="H15" s="7" t="s">
        <v>54</v>
      </c>
      <c r="I15" s="7" t="s">
        <v>12</v>
      </c>
      <c r="J15" s="7" t="s">
        <v>131</v>
      </c>
      <c r="K15" s="8">
        <v>1.5</v>
      </c>
      <c r="L15" s="8" t="s">
        <v>146</v>
      </c>
      <c r="M15" s="7" t="s">
        <v>76</v>
      </c>
      <c r="N15" s="7" t="s">
        <v>74</v>
      </c>
      <c r="O15" s="7" t="s">
        <v>118</v>
      </c>
      <c r="P15" s="10">
        <v>0</v>
      </c>
      <c r="Q15" s="43">
        <v>0</v>
      </c>
      <c r="R15" s="43">
        <v>0</v>
      </c>
      <c r="S15" s="43">
        <v>0</v>
      </c>
      <c r="T15" s="9">
        <v>0</v>
      </c>
      <c r="U15" s="9">
        <v>0</v>
      </c>
      <c r="V15" s="7" t="s">
        <v>21</v>
      </c>
    </row>
    <row r="16" spans="1:22" s="3" customFormat="1" ht="249.75" customHeight="1">
      <c r="A16" s="7">
        <v>8</v>
      </c>
      <c r="B16" s="7" t="s">
        <v>134</v>
      </c>
      <c r="C16" s="7" t="s">
        <v>133</v>
      </c>
      <c r="D16" s="7" t="s">
        <v>58</v>
      </c>
      <c r="E16" s="7" t="s">
        <v>126</v>
      </c>
      <c r="F16" s="7" t="s">
        <v>126</v>
      </c>
      <c r="G16" s="7" t="s">
        <v>54</v>
      </c>
      <c r="H16" s="7" t="s">
        <v>54</v>
      </c>
      <c r="I16" s="7" t="s">
        <v>12</v>
      </c>
      <c r="J16" s="7" t="s">
        <v>132</v>
      </c>
      <c r="K16" s="8">
        <v>1.5</v>
      </c>
      <c r="L16" s="8" t="s">
        <v>146</v>
      </c>
      <c r="M16" s="7" t="s">
        <v>76</v>
      </c>
      <c r="N16" s="7" t="s">
        <v>74</v>
      </c>
      <c r="O16" s="7" t="s">
        <v>118</v>
      </c>
      <c r="P16" s="10">
        <v>0</v>
      </c>
      <c r="Q16" s="43">
        <v>0</v>
      </c>
      <c r="R16" s="43">
        <v>0</v>
      </c>
      <c r="S16" s="43">
        <v>0</v>
      </c>
      <c r="T16" s="9">
        <v>0</v>
      </c>
      <c r="U16" s="9">
        <v>0</v>
      </c>
      <c r="V16" s="7" t="s">
        <v>21</v>
      </c>
    </row>
    <row r="17" spans="1:22" s="3" customFormat="1" ht="273.75" customHeight="1">
      <c r="A17" s="7">
        <v>9</v>
      </c>
      <c r="B17" s="7" t="s">
        <v>26</v>
      </c>
      <c r="C17" s="7" t="s">
        <v>135</v>
      </c>
      <c r="D17" s="7" t="s">
        <v>8</v>
      </c>
      <c r="E17" s="7" t="s">
        <v>126</v>
      </c>
      <c r="F17" s="7" t="s">
        <v>126</v>
      </c>
      <c r="G17" s="7" t="s">
        <v>54</v>
      </c>
      <c r="H17" s="7" t="s">
        <v>54</v>
      </c>
      <c r="I17" s="7" t="s">
        <v>7</v>
      </c>
      <c r="J17" s="7" t="s">
        <v>9</v>
      </c>
      <c r="K17" s="8">
        <v>1.5</v>
      </c>
      <c r="L17" s="8" t="s">
        <v>145</v>
      </c>
      <c r="M17" s="8" t="s">
        <v>73</v>
      </c>
      <c r="N17" s="9" t="s">
        <v>74</v>
      </c>
      <c r="O17" s="7" t="s">
        <v>75</v>
      </c>
      <c r="P17" s="10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7" t="s">
        <v>17</v>
      </c>
    </row>
    <row r="18" spans="1:22" s="3" customFormat="1" ht="284.25" customHeight="1">
      <c r="A18" s="7">
        <v>10</v>
      </c>
      <c r="B18" s="7" t="s">
        <v>27</v>
      </c>
      <c r="C18" s="7" t="s">
        <v>135</v>
      </c>
      <c r="D18" s="7" t="s">
        <v>8</v>
      </c>
      <c r="E18" s="7" t="s">
        <v>126</v>
      </c>
      <c r="F18" s="7" t="s">
        <v>126</v>
      </c>
      <c r="G18" s="7" t="s">
        <v>54</v>
      </c>
      <c r="H18" s="7" t="s">
        <v>54</v>
      </c>
      <c r="I18" s="7" t="s">
        <v>7</v>
      </c>
      <c r="J18" s="7" t="s">
        <v>9</v>
      </c>
      <c r="K18" s="8">
        <v>1.5</v>
      </c>
      <c r="L18" s="8" t="s">
        <v>145</v>
      </c>
      <c r="M18" s="8" t="s">
        <v>73</v>
      </c>
      <c r="N18" s="9" t="s">
        <v>74</v>
      </c>
      <c r="O18" s="7" t="s">
        <v>75</v>
      </c>
      <c r="P18" s="10">
        <v>21.4</v>
      </c>
      <c r="Q18" s="10">
        <v>22</v>
      </c>
      <c r="R18" s="10">
        <v>22</v>
      </c>
      <c r="S18" s="10">
        <v>22</v>
      </c>
      <c r="T18" s="10">
        <v>22</v>
      </c>
      <c r="U18" s="10">
        <v>22</v>
      </c>
      <c r="V18" s="7" t="s">
        <v>17</v>
      </c>
    </row>
    <row r="19" spans="1:22" s="3" customFormat="1" ht="270.75" customHeight="1">
      <c r="A19" s="7">
        <v>11</v>
      </c>
      <c r="B19" s="44" t="s">
        <v>28</v>
      </c>
      <c r="C19" s="7" t="s">
        <v>135</v>
      </c>
      <c r="D19" s="7" t="s">
        <v>8</v>
      </c>
      <c r="E19" s="7" t="s">
        <v>126</v>
      </c>
      <c r="F19" s="7" t="s">
        <v>126</v>
      </c>
      <c r="G19" s="7" t="s">
        <v>54</v>
      </c>
      <c r="H19" s="7" t="s">
        <v>54</v>
      </c>
      <c r="I19" s="7" t="s">
        <v>7</v>
      </c>
      <c r="J19" s="7" t="s">
        <v>9</v>
      </c>
      <c r="K19" s="8">
        <v>1.5</v>
      </c>
      <c r="L19" s="8" t="s">
        <v>145</v>
      </c>
      <c r="M19" s="8" t="s">
        <v>73</v>
      </c>
      <c r="N19" s="9" t="s">
        <v>74</v>
      </c>
      <c r="O19" s="7" t="s">
        <v>75</v>
      </c>
      <c r="P19" s="10">
        <v>26.3</v>
      </c>
      <c r="Q19" s="10">
        <v>48.4</v>
      </c>
      <c r="R19" s="10">
        <v>48.4</v>
      </c>
      <c r="S19" s="10">
        <v>48.4</v>
      </c>
      <c r="T19" s="10">
        <v>48.4</v>
      </c>
      <c r="U19" s="10">
        <v>48.4</v>
      </c>
      <c r="V19" s="7" t="s">
        <v>17</v>
      </c>
    </row>
    <row r="20" spans="1:22" s="3" customFormat="1" ht="409.6" customHeight="1">
      <c r="A20" s="7">
        <v>12</v>
      </c>
      <c r="B20" s="7" t="s">
        <v>29</v>
      </c>
      <c r="C20" s="7" t="s">
        <v>135</v>
      </c>
      <c r="D20" s="7" t="s">
        <v>8</v>
      </c>
      <c r="E20" s="7" t="s">
        <v>126</v>
      </c>
      <c r="F20" s="7" t="s">
        <v>126</v>
      </c>
      <c r="G20" s="7" t="s">
        <v>54</v>
      </c>
      <c r="H20" s="7" t="s">
        <v>54</v>
      </c>
      <c r="I20" s="7" t="s">
        <v>7</v>
      </c>
      <c r="J20" s="7" t="s">
        <v>9</v>
      </c>
      <c r="K20" s="8">
        <v>1.5</v>
      </c>
      <c r="L20" s="8" t="s">
        <v>145</v>
      </c>
      <c r="M20" s="8" t="s">
        <v>73</v>
      </c>
      <c r="N20" s="9" t="s">
        <v>74</v>
      </c>
      <c r="O20" s="7" t="s">
        <v>75</v>
      </c>
      <c r="P20" s="10">
        <v>1.6</v>
      </c>
      <c r="Q20" s="10">
        <v>2</v>
      </c>
      <c r="R20" s="10">
        <v>2</v>
      </c>
      <c r="S20" s="10">
        <v>2</v>
      </c>
      <c r="T20" s="10">
        <v>2</v>
      </c>
      <c r="U20" s="10">
        <v>2</v>
      </c>
      <c r="V20" s="7" t="s">
        <v>17</v>
      </c>
    </row>
    <row r="21" spans="1:22" s="3" customFormat="1" ht="273" customHeight="1">
      <c r="A21" s="7">
        <v>13</v>
      </c>
      <c r="B21" s="7" t="s">
        <v>30</v>
      </c>
      <c r="C21" s="7" t="s">
        <v>135</v>
      </c>
      <c r="D21" s="7" t="s">
        <v>8</v>
      </c>
      <c r="E21" s="7" t="s">
        <v>126</v>
      </c>
      <c r="F21" s="7" t="s">
        <v>126</v>
      </c>
      <c r="G21" s="7" t="s">
        <v>54</v>
      </c>
      <c r="H21" s="7" t="s">
        <v>54</v>
      </c>
      <c r="I21" s="7" t="s">
        <v>7</v>
      </c>
      <c r="J21" s="7" t="s">
        <v>9</v>
      </c>
      <c r="K21" s="8">
        <v>1.5</v>
      </c>
      <c r="L21" s="8" t="s">
        <v>145</v>
      </c>
      <c r="M21" s="8" t="s">
        <v>73</v>
      </c>
      <c r="N21" s="9" t="s">
        <v>74</v>
      </c>
      <c r="O21" s="7" t="s">
        <v>75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7" t="s">
        <v>17</v>
      </c>
    </row>
    <row r="22" spans="1:22" s="3" customFormat="1" ht="273" customHeight="1">
      <c r="A22" s="7">
        <v>14</v>
      </c>
      <c r="B22" s="44" t="s">
        <v>31</v>
      </c>
      <c r="C22" s="7" t="s">
        <v>135</v>
      </c>
      <c r="D22" s="7" t="s">
        <v>8</v>
      </c>
      <c r="E22" s="7" t="s">
        <v>126</v>
      </c>
      <c r="F22" s="7" t="s">
        <v>126</v>
      </c>
      <c r="G22" s="7" t="s">
        <v>54</v>
      </c>
      <c r="H22" s="7" t="s">
        <v>54</v>
      </c>
      <c r="I22" s="7" t="s">
        <v>7</v>
      </c>
      <c r="J22" s="7" t="s">
        <v>9</v>
      </c>
      <c r="K22" s="8">
        <v>1.5</v>
      </c>
      <c r="L22" s="8" t="s">
        <v>145</v>
      </c>
      <c r="M22" s="8" t="s">
        <v>73</v>
      </c>
      <c r="N22" s="9" t="s">
        <v>74</v>
      </c>
      <c r="O22" s="7" t="s">
        <v>75</v>
      </c>
      <c r="P22" s="10">
        <v>0.2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7" t="s">
        <v>17</v>
      </c>
    </row>
    <row r="23" spans="1:22" s="3" customFormat="1" ht="279" customHeight="1">
      <c r="A23" s="7">
        <v>15</v>
      </c>
      <c r="B23" s="44" t="s">
        <v>32</v>
      </c>
      <c r="C23" s="7" t="s">
        <v>135</v>
      </c>
      <c r="D23" s="7" t="s">
        <v>8</v>
      </c>
      <c r="E23" s="7" t="s">
        <v>126</v>
      </c>
      <c r="F23" s="7" t="s">
        <v>126</v>
      </c>
      <c r="G23" s="7" t="s">
        <v>54</v>
      </c>
      <c r="H23" s="7" t="s">
        <v>54</v>
      </c>
      <c r="I23" s="7" t="s">
        <v>7</v>
      </c>
      <c r="J23" s="7" t="s">
        <v>9</v>
      </c>
      <c r="K23" s="8">
        <v>1.5</v>
      </c>
      <c r="L23" s="8" t="s">
        <v>145</v>
      </c>
      <c r="M23" s="8" t="s">
        <v>73</v>
      </c>
      <c r="N23" s="9" t="s">
        <v>74</v>
      </c>
      <c r="O23" s="7" t="s">
        <v>75</v>
      </c>
      <c r="P23" s="10">
        <v>1</v>
      </c>
      <c r="Q23" s="10">
        <v>1</v>
      </c>
      <c r="R23" s="10">
        <v>1</v>
      </c>
      <c r="S23" s="10">
        <v>1</v>
      </c>
      <c r="T23" s="10">
        <v>1</v>
      </c>
      <c r="U23" s="10">
        <v>1</v>
      </c>
      <c r="V23" s="7" t="s">
        <v>17</v>
      </c>
    </row>
    <row r="24" spans="1:22" s="3" customFormat="1" ht="268.5" customHeight="1">
      <c r="A24" s="7">
        <v>16</v>
      </c>
      <c r="B24" s="44" t="s">
        <v>136</v>
      </c>
      <c r="C24" s="7" t="s">
        <v>135</v>
      </c>
      <c r="D24" s="7" t="s">
        <v>8</v>
      </c>
      <c r="E24" s="7" t="s">
        <v>126</v>
      </c>
      <c r="F24" s="7" t="s">
        <v>126</v>
      </c>
      <c r="G24" s="7" t="s">
        <v>54</v>
      </c>
      <c r="H24" s="7" t="s">
        <v>54</v>
      </c>
      <c r="I24" s="7" t="s">
        <v>7</v>
      </c>
      <c r="J24" s="7" t="s">
        <v>9</v>
      </c>
      <c r="K24" s="8">
        <v>1.5</v>
      </c>
      <c r="L24" s="8" t="s">
        <v>145</v>
      </c>
      <c r="M24" s="8" t="s">
        <v>73</v>
      </c>
      <c r="N24" s="9" t="s">
        <v>74</v>
      </c>
      <c r="O24" s="7" t="s">
        <v>75</v>
      </c>
      <c r="P24" s="10">
        <v>55.4</v>
      </c>
      <c r="Q24" s="10">
        <v>63.8</v>
      </c>
      <c r="R24" s="10">
        <v>63.8</v>
      </c>
      <c r="S24" s="10">
        <v>63.8</v>
      </c>
      <c r="T24" s="10">
        <v>63.8</v>
      </c>
      <c r="U24" s="10">
        <v>63.8</v>
      </c>
      <c r="V24" s="7" t="s">
        <v>17</v>
      </c>
    </row>
    <row r="25" spans="1:22" s="3" customFormat="1" ht="261" customHeight="1">
      <c r="A25" s="45" t="s">
        <v>156</v>
      </c>
      <c r="B25" s="44" t="s">
        <v>33</v>
      </c>
      <c r="C25" s="7" t="s">
        <v>135</v>
      </c>
      <c r="D25" s="7" t="s">
        <v>8</v>
      </c>
      <c r="E25" s="7" t="s">
        <v>126</v>
      </c>
      <c r="F25" s="7" t="s">
        <v>126</v>
      </c>
      <c r="G25" s="7" t="s">
        <v>54</v>
      </c>
      <c r="H25" s="7" t="s">
        <v>54</v>
      </c>
      <c r="I25" s="7" t="s">
        <v>7</v>
      </c>
      <c r="J25" s="7" t="s">
        <v>9</v>
      </c>
      <c r="K25" s="8">
        <v>1.5</v>
      </c>
      <c r="L25" s="8" t="s">
        <v>145</v>
      </c>
      <c r="M25" s="8" t="s">
        <v>73</v>
      </c>
      <c r="N25" s="9" t="s">
        <v>74</v>
      </c>
      <c r="O25" s="7" t="s">
        <v>75</v>
      </c>
      <c r="P25" s="10">
        <v>0</v>
      </c>
      <c r="Q25" s="9">
        <v>2.9</v>
      </c>
      <c r="R25" s="9">
        <v>2.9</v>
      </c>
      <c r="S25" s="9">
        <v>2.9</v>
      </c>
      <c r="T25" s="9">
        <v>2.9</v>
      </c>
      <c r="U25" s="9">
        <v>2.9</v>
      </c>
      <c r="V25" s="7" t="s">
        <v>17</v>
      </c>
    </row>
    <row r="26" spans="1:22" s="3" customFormat="1" ht="267.75" customHeight="1">
      <c r="A26" s="45" t="s">
        <v>157</v>
      </c>
      <c r="B26" s="7" t="s">
        <v>35</v>
      </c>
      <c r="C26" s="7" t="s">
        <v>135</v>
      </c>
      <c r="D26" s="7" t="s">
        <v>8</v>
      </c>
      <c r="E26" s="7" t="s">
        <v>126</v>
      </c>
      <c r="F26" s="7" t="s">
        <v>126</v>
      </c>
      <c r="G26" s="7" t="s">
        <v>54</v>
      </c>
      <c r="H26" s="7" t="s">
        <v>54</v>
      </c>
      <c r="I26" s="7" t="s">
        <v>7</v>
      </c>
      <c r="J26" s="7" t="s">
        <v>9</v>
      </c>
      <c r="K26" s="8">
        <v>1.5</v>
      </c>
      <c r="L26" s="8" t="s">
        <v>145</v>
      </c>
      <c r="M26" s="8" t="s">
        <v>73</v>
      </c>
      <c r="N26" s="9" t="s">
        <v>74</v>
      </c>
      <c r="O26" s="7" t="s">
        <v>75</v>
      </c>
      <c r="P26" s="10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7" t="s">
        <v>17</v>
      </c>
    </row>
    <row r="27" spans="1:22" s="3" customFormat="1" ht="264" customHeight="1">
      <c r="A27" s="45" t="s">
        <v>34</v>
      </c>
      <c r="B27" s="7" t="s">
        <v>37</v>
      </c>
      <c r="C27" s="7" t="s">
        <v>138</v>
      </c>
      <c r="D27" s="7" t="s">
        <v>8</v>
      </c>
      <c r="E27" s="7" t="s">
        <v>126</v>
      </c>
      <c r="F27" s="7" t="s">
        <v>126</v>
      </c>
      <c r="G27" s="7" t="s">
        <v>54</v>
      </c>
      <c r="H27" s="7" t="s">
        <v>54</v>
      </c>
      <c r="I27" s="7" t="s">
        <v>7</v>
      </c>
      <c r="J27" s="7" t="s">
        <v>9</v>
      </c>
      <c r="K27" s="8">
        <v>1.5</v>
      </c>
      <c r="L27" s="8" t="s">
        <v>145</v>
      </c>
      <c r="M27" s="8" t="s">
        <v>73</v>
      </c>
      <c r="N27" s="9" t="s">
        <v>74</v>
      </c>
      <c r="O27" s="7" t="s">
        <v>75</v>
      </c>
      <c r="P27" s="10">
        <v>220.7</v>
      </c>
      <c r="Q27" s="10">
        <v>310.2</v>
      </c>
      <c r="R27" s="10">
        <v>310.2</v>
      </c>
      <c r="S27" s="10">
        <v>310.2</v>
      </c>
      <c r="T27" s="10">
        <v>310.2</v>
      </c>
      <c r="U27" s="10">
        <v>310.2</v>
      </c>
      <c r="V27" s="7" t="s">
        <v>17</v>
      </c>
    </row>
    <row r="28" spans="1:22" s="3" customFormat="1" ht="312.75" customHeight="1">
      <c r="A28" s="45" t="s">
        <v>36</v>
      </c>
      <c r="B28" s="44" t="s">
        <v>119</v>
      </c>
      <c r="C28" s="7" t="s">
        <v>137</v>
      </c>
      <c r="D28" s="7" t="s">
        <v>8</v>
      </c>
      <c r="E28" s="7" t="s">
        <v>126</v>
      </c>
      <c r="F28" s="7" t="s">
        <v>126</v>
      </c>
      <c r="G28" s="7" t="s">
        <v>54</v>
      </c>
      <c r="H28" s="57" t="s">
        <v>155</v>
      </c>
      <c r="I28" s="7" t="s">
        <v>12</v>
      </c>
      <c r="J28" s="7" t="s">
        <v>9</v>
      </c>
      <c r="K28" s="8">
        <v>1.5</v>
      </c>
      <c r="L28" s="8" t="s">
        <v>147</v>
      </c>
      <c r="M28" s="8" t="s">
        <v>77</v>
      </c>
      <c r="N28" s="8" t="s">
        <v>78</v>
      </c>
      <c r="O28" s="8" t="s">
        <v>158</v>
      </c>
      <c r="P28" s="10">
        <v>3168</v>
      </c>
      <c r="Q28" s="9">
        <v>3257.1</v>
      </c>
      <c r="R28" s="9">
        <v>3257.1</v>
      </c>
      <c r="S28" s="9">
        <v>0</v>
      </c>
      <c r="T28" s="9">
        <v>0</v>
      </c>
      <c r="U28" s="9">
        <v>0</v>
      </c>
      <c r="V28" s="7" t="s">
        <v>21</v>
      </c>
    </row>
    <row r="29" spans="1:22" ht="227.25" customHeight="1">
      <c r="A29" s="12" t="s">
        <v>38</v>
      </c>
      <c r="B29" s="13" t="s">
        <v>40</v>
      </c>
      <c r="C29" s="6" t="s">
        <v>139</v>
      </c>
      <c r="D29" s="6" t="s">
        <v>10</v>
      </c>
      <c r="E29" s="6" t="s">
        <v>126</v>
      </c>
      <c r="F29" s="6" t="s">
        <v>126</v>
      </c>
      <c r="G29" s="6" t="s">
        <v>54</v>
      </c>
      <c r="H29" s="6" t="s">
        <v>54</v>
      </c>
      <c r="I29" s="6" t="s">
        <v>60</v>
      </c>
      <c r="J29" s="7" t="s">
        <v>9</v>
      </c>
      <c r="K29" s="8">
        <v>1.5</v>
      </c>
      <c r="L29" s="8" t="s">
        <v>61</v>
      </c>
      <c r="M29" s="8" t="s">
        <v>76</v>
      </c>
      <c r="N29" s="8" t="s">
        <v>74</v>
      </c>
      <c r="O29" s="8" t="s">
        <v>75</v>
      </c>
      <c r="P29" s="10">
        <v>56</v>
      </c>
      <c r="Q29" s="9">
        <v>62.5</v>
      </c>
      <c r="R29" s="9">
        <v>62.5</v>
      </c>
      <c r="S29" s="9">
        <v>62.5</v>
      </c>
      <c r="T29" s="9">
        <v>62.5</v>
      </c>
      <c r="U29" s="9">
        <v>62.5</v>
      </c>
      <c r="V29" s="6" t="s">
        <v>21</v>
      </c>
    </row>
    <row r="30" spans="1:22" ht="345" customHeight="1">
      <c r="A30" s="12" t="s">
        <v>39</v>
      </c>
      <c r="B30" s="13" t="s">
        <v>41</v>
      </c>
      <c r="C30" s="6" t="s">
        <v>140</v>
      </c>
      <c r="D30" s="6" t="s">
        <v>10</v>
      </c>
      <c r="E30" s="6" t="s">
        <v>126</v>
      </c>
      <c r="F30" s="6" t="s">
        <v>56</v>
      </c>
      <c r="G30" s="6" t="s">
        <v>54</v>
      </c>
      <c r="H30" s="6" t="s">
        <v>54</v>
      </c>
      <c r="I30" s="6" t="s">
        <v>12</v>
      </c>
      <c r="J30" s="7" t="s">
        <v>43</v>
      </c>
      <c r="K30" s="8">
        <v>1.5</v>
      </c>
      <c r="L30" s="8" t="s">
        <v>148</v>
      </c>
      <c r="M30" s="8" t="s">
        <v>73</v>
      </c>
      <c r="N30" s="8" t="s">
        <v>79</v>
      </c>
      <c r="O30" s="8" t="s">
        <v>80</v>
      </c>
      <c r="P30" s="10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6" t="s">
        <v>22</v>
      </c>
    </row>
    <row r="31" spans="1:22" ht="345" customHeight="1">
      <c r="A31" s="12" t="s">
        <v>120</v>
      </c>
      <c r="B31" s="13" t="s">
        <v>159</v>
      </c>
      <c r="C31" s="6" t="s">
        <v>141</v>
      </c>
      <c r="D31" s="6" t="s">
        <v>10</v>
      </c>
      <c r="E31" s="64" t="s">
        <v>126</v>
      </c>
      <c r="F31" s="64" t="s">
        <v>142</v>
      </c>
      <c r="G31" s="6" t="s">
        <v>54</v>
      </c>
      <c r="H31" s="6" t="s">
        <v>54</v>
      </c>
      <c r="I31" s="6" t="s">
        <v>12</v>
      </c>
      <c r="J31" s="7" t="s">
        <v>9</v>
      </c>
      <c r="K31" s="8">
        <v>1.5</v>
      </c>
      <c r="L31" s="8" t="s">
        <v>146</v>
      </c>
      <c r="M31" s="8" t="s">
        <v>73</v>
      </c>
      <c r="N31" s="8" t="s">
        <v>79</v>
      </c>
      <c r="O31" s="8" t="s">
        <v>80</v>
      </c>
      <c r="P31" s="10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6" t="s">
        <v>22</v>
      </c>
    </row>
    <row r="32" spans="1:22" ht="17.25">
      <c r="A32" s="14"/>
      <c r="B32" s="14" t="s">
        <v>42</v>
      </c>
      <c r="C32" s="15"/>
      <c r="D32" s="15"/>
      <c r="E32" s="15"/>
      <c r="F32" s="15"/>
      <c r="G32" s="15"/>
      <c r="H32" s="15"/>
      <c r="I32" s="15"/>
      <c r="J32" s="15"/>
      <c r="K32" s="16"/>
      <c r="L32" s="16"/>
      <c r="M32" s="16"/>
      <c r="N32" s="16"/>
      <c r="O32" s="16"/>
      <c r="P32" s="31">
        <f t="shared" ref="P32:U32" si="2">P7+P11</f>
        <v>6562.2</v>
      </c>
      <c r="Q32" s="31">
        <f t="shared" si="2"/>
        <v>9803</v>
      </c>
      <c r="R32" s="31">
        <f t="shared" si="2"/>
        <v>9803</v>
      </c>
      <c r="S32" s="31">
        <f t="shared" si="2"/>
        <v>6545.9</v>
      </c>
      <c r="T32" s="31">
        <f t="shared" si="2"/>
        <v>6545.9</v>
      </c>
      <c r="U32" s="31">
        <f t="shared" si="2"/>
        <v>6545.9</v>
      </c>
      <c r="V32" s="17"/>
    </row>
    <row r="33" spans="1:22" ht="17.25">
      <c r="A33" s="18"/>
      <c r="B33" s="18"/>
      <c r="C33" s="19"/>
      <c r="D33" s="19"/>
      <c r="E33" s="19"/>
      <c r="F33" s="19"/>
      <c r="G33" s="19"/>
      <c r="H33" s="19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7.25">
      <c r="A34" s="18"/>
      <c r="B34" s="74" t="s">
        <v>149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54"/>
      <c r="V34" s="18"/>
    </row>
    <row r="35" spans="1:22" ht="17.25">
      <c r="A35" s="18"/>
      <c r="B35" s="27" t="s">
        <v>45</v>
      </c>
      <c r="C35" s="28" t="s">
        <v>64</v>
      </c>
      <c r="D35" s="28" t="s">
        <v>82</v>
      </c>
      <c r="E35" s="28">
        <v>13</v>
      </c>
      <c r="F35" s="28"/>
      <c r="G35" s="28"/>
      <c r="H35" s="28"/>
      <c r="I35" s="27"/>
      <c r="J35" s="27"/>
      <c r="K35" s="27"/>
      <c r="L35" s="27"/>
      <c r="M35" s="27"/>
      <c r="N35" s="27"/>
      <c r="O35" s="29"/>
      <c r="P35" s="29">
        <f t="shared" ref="P35:U35" si="3">P8+P17+P18+P19+P20+P21+P22+P23+P24+P25+P26+P27+P9</f>
        <v>2241.8000000000002</v>
      </c>
      <c r="Q35" s="29">
        <f t="shared" si="3"/>
        <v>2807.4</v>
      </c>
      <c r="R35" s="29">
        <f t="shared" si="3"/>
        <v>2807.4</v>
      </c>
      <c r="S35" s="29">
        <f t="shared" si="3"/>
        <v>2807.4</v>
      </c>
      <c r="T35" s="29">
        <f t="shared" si="3"/>
        <v>2807.4</v>
      </c>
      <c r="U35" s="29">
        <f t="shared" si="3"/>
        <v>2807.4</v>
      </c>
      <c r="V35" s="18"/>
    </row>
    <row r="36" spans="1:22" ht="17.25">
      <c r="A36" s="18"/>
      <c r="B36" s="27" t="s">
        <v>66</v>
      </c>
      <c r="C36" s="28" t="s">
        <v>64</v>
      </c>
      <c r="D36" s="28" t="s">
        <v>82</v>
      </c>
      <c r="E36" s="28">
        <v>3</v>
      </c>
      <c r="F36" s="28"/>
      <c r="G36" s="28"/>
      <c r="H36" s="28"/>
      <c r="I36" s="27"/>
      <c r="J36" s="27"/>
      <c r="K36" s="27"/>
      <c r="L36" s="27"/>
      <c r="M36" s="27"/>
      <c r="N36" s="27"/>
      <c r="O36" s="27"/>
      <c r="P36" s="29">
        <f t="shared" ref="P36:U36" si="4">P10+P12+P13</f>
        <v>1096.3999999999999</v>
      </c>
      <c r="Q36" s="29">
        <f t="shared" si="4"/>
        <v>1975.6999999999998</v>
      </c>
      <c r="R36" s="29">
        <f t="shared" si="4"/>
        <v>1975.6999999999998</v>
      </c>
      <c r="S36" s="29">
        <f t="shared" si="4"/>
        <v>1975.6999999999998</v>
      </c>
      <c r="T36" s="29">
        <f t="shared" si="4"/>
        <v>1975.6999999999998</v>
      </c>
      <c r="U36" s="29">
        <f t="shared" si="4"/>
        <v>1975.6999999999998</v>
      </c>
      <c r="V36" s="18"/>
    </row>
    <row r="37" spans="1:22" ht="17.25">
      <c r="A37" s="18"/>
      <c r="B37" s="27" t="s">
        <v>46</v>
      </c>
      <c r="C37" s="28" t="s">
        <v>65</v>
      </c>
      <c r="D37" s="28" t="s">
        <v>82</v>
      </c>
      <c r="E37" s="28">
        <v>4</v>
      </c>
      <c r="F37" s="28"/>
      <c r="G37" s="28"/>
      <c r="H37" s="28"/>
      <c r="I37" s="27"/>
      <c r="J37" s="27"/>
      <c r="K37" s="27"/>
      <c r="L37" s="27"/>
      <c r="M37" s="27"/>
      <c r="N37" s="27"/>
      <c r="O37" s="29"/>
      <c r="P37" s="29">
        <f t="shared" ref="P37:U37" si="5">P30+P31+P15+P16</f>
        <v>0</v>
      </c>
      <c r="Q37" s="29">
        <f t="shared" si="5"/>
        <v>0</v>
      </c>
      <c r="R37" s="29">
        <f t="shared" si="5"/>
        <v>0</v>
      </c>
      <c r="S37" s="29">
        <f t="shared" si="5"/>
        <v>0</v>
      </c>
      <c r="T37" s="29">
        <f t="shared" si="5"/>
        <v>0</v>
      </c>
      <c r="U37" s="29">
        <f t="shared" si="5"/>
        <v>0</v>
      </c>
      <c r="V37" s="18"/>
    </row>
    <row r="38" spans="1:22" ht="17.25">
      <c r="A38" s="18"/>
      <c r="B38" s="27" t="s">
        <v>66</v>
      </c>
      <c r="C38" s="28" t="s">
        <v>65</v>
      </c>
      <c r="D38" s="28" t="s">
        <v>82</v>
      </c>
      <c r="E38" s="28">
        <v>1</v>
      </c>
      <c r="F38" s="28"/>
      <c r="G38" s="28"/>
      <c r="H38" s="28"/>
      <c r="I38" s="27"/>
      <c r="J38" s="27"/>
      <c r="K38" s="27"/>
      <c r="L38" s="27"/>
      <c r="M38" s="27"/>
      <c r="N38" s="27"/>
      <c r="O38" s="29"/>
      <c r="P38" s="29">
        <f>P14</f>
        <v>0</v>
      </c>
      <c r="Q38" s="29">
        <f t="shared" ref="Q38:U38" si="6">Q14</f>
        <v>1700.3</v>
      </c>
      <c r="R38" s="29">
        <f t="shared" si="6"/>
        <v>1700.3</v>
      </c>
      <c r="S38" s="29">
        <f t="shared" si="6"/>
        <v>1700.3</v>
      </c>
      <c r="T38" s="29">
        <f t="shared" si="6"/>
        <v>1700.3</v>
      </c>
      <c r="U38" s="29">
        <f t="shared" si="6"/>
        <v>1700.3</v>
      </c>
      <c r="V38" s="18"/>
    </row>
    <row r="39" spans="1:22" ht="17.25">
      <c r="A39" s="18"/>
      <c r="B39" s="27" t="s">
        <v>67</v>
      </c>
      <c r="C39" s="28" t="s">
        <v>65</v>
      </c>
      <c r="D39" s="28" t="s">
        <v>82</v>
      </c>
      <c r="E39" s="28">
        <v>1</v>
      </c>
      <c r="F39" s="28"/>
      <c r="G39" s="28"/>
      <c r="H39" s="28"/>
      <c r="I39" s="27"/>
      <c r="J39" s="27"/>
      <c r="K39" s="27"/>
      <c r="L39" s="27"/>
      <c r="M39" s="27"/>
      <c r="N39" s="27"/>
      <c r="O39" s="27"/>
      <c r="P39" s="29">
        <f t="shared" ref="P39:U39" si="7">P28</f>
        <v>3168</v>
      </c>
      <c r="Q39" s="29">
        <f t="shared" si="7"/>
        <v>3257.1</v>
      </c>
      <c r="R39" s="29">
        <f t="shared" si="7"/>
        <v>3257.1</v>
      </c>
      <c r="S39" s="29">
        <f t="shared" si="7"/>
        <v>0</v>
      </c>
      <c r="T39" s="29">
        <f t="shared" si="7"/>
        <v>0</v>
      </c>
      <c r="U39" s="29">
        <f t="shared" si="7"/>
        <v>0</v>
      </c>
      <c r="V39" s="18"/>
    </row>
    <row r="40" spans="1:22" ht="17.25">
      <c r="A40" s="18"/>
      <c r="B40" s="27" t="s">
        <v>68</v>
      </c>
      <c r="C40" s="28" t="s">
        <v>63</v>
      </c>
      <c r="D40" s="28" t="s">
        <v>82</v>
      </c>
      <c r="E40" s="28">
        <v>1</v>
      </c>
      <c r="F40" s="28"/>
      <c r="G40" s="28"/>
      <c r="H40" s="28"/>
      <c r="I40" s="27"/>
      <c r="J40" s="27"/>
      <c r="K40" s="27"/>
      <c r="L40" s="27"/>
      <c r="M40" s="27"/>
      <c r="N40" s="27"/>
      <c r="O40" s="27"/>
      <c r="P40" s="29">
        <f>P29</f>
        <v>56</v>
      </c>
      <c r="Q40" s="29">
        <f t="shared" ref="Q40:U40" si="8">Q29</f>
        <v>62.5</v>
      </c>
      <c r="R40" s="29">
        <f t="shared" si="8"/>
        <v>62.5</v>
      </c>
      <c r="S40" s="29">
        <f t="shared" si="8"/>
        <v>62.5</v>
      </c>
      <c r="T40" s="29">
        <f t="shared" si="8"/>
        <v>62.5</v>
      </c>
      <c r="U40" s="29">
        <f t="shared" si="8"/>
        <v>62.5</v>
      </c>
      <c r="V40" s="18"/>
    </row>
    <row r="41" spans="1:22" ht="17.25">
      <c r="A41" s="18"/>
      <c r="B41" s="27" t="s">
        <v>107</v>
      </c>
      <c r="C41" s="28" t="s">
        <v>62</v>
      </c>
      <c r="D41" s="28" t="s">
        <v>82</v>
      </c>
      <c r="E41" s="28"/>
      <c r="F41" s="28"/>
      <c r="G41" s="28"/>
      <c r="H41" s="28"/>
      <c r="I41" s="27"/>
      <c r="J41" s="27"/>
      <c r="K41" s="27"/>
      <c r="L41" s="27"/>
      <c r="M41" s="27"/>
      <c r="N41" s="27"/>
      <c r="O41" s="27"/>
      <c r="P41" s="29"/>
      <c r="Q41" s="29"/>
      <c r="R41" s="29"/>
      <c r="S41" s="29"/>
      <c r="T41" s="29"/>
      <c r="U41" s="29"/>
      <c r="V41" s="18"/>
    </row>
    <row r="42" spans="1:22" ht="17.25">
      <c r="A42" s="18"/>
      <c r="B42" s="22" t="s">
        <v>69</v>
      </c>
      <c r="C42" s="23"/>
      <c r="D42" s="23"/>
      <c r="E42" s="23">
        <f>E35+E36+E37+E38+E39+E40+E41</f>
        <v>23</v>
      </c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30">
        <f t="shared" ref="P42:U42" si="9">P35+P36+P37+P38+P39+P40+P41</f>
        <v>6562.2</v>
      </c>
      <c r="Q42" s="30">
        <f t="shared" si="9"/>
        <v>9803</v>
      </c>
      <c r="R42" s="30">
        <f t="shared" si="9"/>
        <v>9803</v>
      </c>
      <c r="S42" s="30">
        <f t="shared" si="9"/>
        <v>6545.9000000000005</v>
      </c>
      <c r="T42" s="30">
        <f t="shared" si="9"/>
        <v>6545.9000000000005</v>
      </c>
      <c r="U42" s="30">
        <f t="shared" si="9"/>
        <v>6545.9000000000005</v>
      </c>
      <c r="V42" s="18"/>
    </row>
    <row r="43" spans="1:22" ht="17.25">
      <c r="A43" s="18"/>
      <c r="B43" s="75" t="s">
        <v>150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54"/>
      <c r="V43" s="18"/>
    </row>
    <row r="44" spans="1:22" ht="17.25">
      <c r="A44" s="18"/>
      <c r="B44" s="22"/>
      <c r="C44" s="23" t="s">
        <v>85</v>
      </c>
      <c r="D44" s="23"/>
      <c r="E44" s="23">
        <f>E35+E36</f>
        <v>16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4">
        <f t="shared" ref="P44:U44" si="10">P35+P36</f>
        <v>3338.2</v>
      </c>
      <c r="Q44" s="24">
        <f t="shared" si="10"/>
        <v>4783.1000000000004</v>
      </c>
      <c r="R44" s="24">
        <f t="shared" si="10"/>
        <v>4783.1000000000004</v>
      </c>
      <c r="S44" s="24">
        <f t="shared" si="10"/>
        <v>4783.1000000000004</v>
      </c>
      <c r="T44" s="24">
        <f t="shared" si="10"/>
        <v>4783.1000000000004</v>
      </c>
      <c r="U44" s="24">
        <f t="shared" si="10"/>
        <v>4783.1000000000004</v>
      </c>
      <c r="V44" s="18"/>
    </row>
    <row r="45" spans="1:22" ht="17.25">
      <c r="A45" s="18"/>
      <c r="B45" s="27"/>
      <c r="C45" s="28" t="s">
        <v>86</v>
      </c>
      <c r="D45" s="28"/>
      <c r="E45" s="28">
        <v>3</v>
      </c>
      <c r="F45" s="28"/>
      <c r="G45" s="28"/>
      <c r="H45" s="28"/>
      <c r="I45" s="28"/>
      <c r="J45" s="28"/>
      <c r="K45" s="28"/>
      <c r="L45" s="28"/>
      <c r="M45" s="28"/>
      <c r="N45" s="28"/>
      <c r="O45" s="32"/>
      <c r="P45" s="32">
        <f>P8+P10+P9</f>
        <v>1915.1999999999998</v>
      </c>
      <c r="Q45" s="32">
        <f t="shared" ref="Q45:U45" si="11">Q8+Q10+Q9</f>
        <v>2357.1</v>
      </c>
      <c r="R45" s="32">
        <f t="shared" si="11"/>
        <v>2357.1</v>
      </c>
      <c r="S45" s="32">
        <f t="shared" si="11"/>
        <v>2357.1</v>
      </c>
      <c r="T45" s="32">
        <f t="shared" si="11"/>
        <v>2357.1</v>
      </c>
      <c r="U45" s="32">
        <f t="shared" si="11"/>
        <v>2357.1</v>
      </c>
      <c r="V45" s="18"/>
    </row>
    <row r="46" spans="1:22" ht="17.25">
      <c r="A46" s="18"/>
      <c r="B46" s="27"/>
      <c r="C46" s="28" t="s">
        <v>87</v>
      </c>
      <c r="D46" s="28"/>
      <c r="E46" s="28">
        <v>13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32">
        <f t="shared" ref="P46:U46" si="12">P12+P13+P17+P18+P19+P20+P21+P22+P23+P24+P25+P26+P27</f>
        <v>1423</v>
      </c>
      <c r="Q46" s="32">
        <f t="shared" si="12"/>
        <v>2426</v>
      </c>
      <c r="R46" s="32">
        <f t="shared" si="12"/>
        <v>2426</v>
      </c>
      <c r="S46" s="32">
        <f t="shared" si="12"/>
        <v>2426</v>
      </c>
      <c r="T46" s="32">
        <f t="shared" si="12"/>
        <v>2426</v>
      </c>
      <c r="U46" s="32">
        <f t="shared" si="12"/>
        <v>2426</v>
      </c>
      <c r="V46" s="18"/>
    </row>
    <row r="47" spans="1:22" ht="17.25">
      <c r="B47" s="25"/>
      <c r="C47" s="23" t="s">
        <v>83</v>
      </c>
      <c r="D47" s="26"/>
      <c r="E47" s="23">
        <f>E37+E38+E39</f>
        <v>6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4">
        <f t="shared" ref="P47:U47" si="13">P37+P38+P39</f>
        <v>3168</v>
      </c>
      <c r="Q47" s="24">
        <f t="shared" si="13"/>
        <v>4957.3999999999996</v>
      </c>
      <c r="R47" s="24">
        <f t="shared" si="13"/>
        <v>4957.3999999999996</v>
      </c>
      <c r="S47" s="24">
        <f t="shared" si="13"/>
        <v>1700.3</v>
      </c>
      <c r="T47" s="24">
        <f t="shared" si="13"/>
        <v>1700.3</v>
      </c>
      <c r="U47" s="24">
        <f t="shared" si="13"/>
        <v>1700.3</v>
      </c>
    </row>
    <row r="48" spans="1:22" ht="17.25">
      <c r="B48" s="25"/>
      <c r="C48" s="28" t="s">
        <v>86</v>
      </c>
      <c r="D48" s="33"/>
      <c r="E48" s="28">
        <v>0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</row>
    <row r="49" spans="2:21" ht="17.25">
      <c r="B49" s="25"/>
      <c r="C49" s="28" t="s">
        <v>87</v>
      </c>
      <c r="D49" s="33"/>
      <c r="E49" s="28">
        <v>6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2">
        <f>P30+P28+P14+P31+P15+P16</f>
        <v>3168</v>
      </c>
      <c r="Q49" s="32">
        <f t="shared" ref="Q49:U49" si="14">Q30+Q28+Q14+Q31+Q15+Q16</f>
        <v>4957.3999999999996</v>
      </c>
      <c r="R49" s="32">
        <f t="shared" si="14"/>
        <v>4957.3999999999996</v>
      </c>
      <c r="S49" s="32">
        <f t="shared" si="14"/>
        <v>1700.3</v>
      </c>
      <c r="T49" s="32">
        <f t="shared" si="14"/>
        <v>1700.3</v>
      </c>
      <c r="U49" s="32">
        <f t="shared" si="14"/>
        <v>1700.3</v>
      </c>
    </row>
    <row r="50" spans="2:21" ht="17.25">
      <c r="B50" s="25"/>
      <c r="C50" s="23" t="s">
        <v>84</v>
      </c>
      <c r="D50" s="26"/>
      <c r="E50" s="23">
        <f>E40</f>
        <v>1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4">
        <f t="shared" ref="P50:U50" si="15">P40</f>
        <v>56</v>
      </c>
      <c r="Q50" s="24">
        <f t="shared" si="15"/>
        <v>62.5</v>
      </c>
      <c r="R50" s="24">
        <f t="shared" si="15"/>
        <v>62.5</v>
      </c>
      <c r="S50" s="24">
        <f t="shared" si="15"/>
        <v>62.5</v>
      </c>
      <c r="T50" s="24">
        <f t="shared" si="15"/>
        <v>62.5</v>
      </c>
      <c r="U50" s="24">
        <f t="shared" si="15"/>
        <v>62.5</v>
      </c>
    </row>
    <row r="51" spans="2:21" ht="17.25">
      <c r="B51" s="25"/>
      <c r="C51" s="28" t="s">
        <v>86</v>
      </c>
      <c r="D51" s="33"/>
      <c r="E51" s="28">
        <v>0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</row>
    <row r="52" spans="2:21" ht="17.25">
      <c r="B52" s="25"/>
      <c r="C52" s="28" t="s">
        <v>87</v>
      </c>
      <c r="D52" s="33"/>
      <c r="E52" s="28">
        <v>1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32">
        <f>P29</f>
        <v>56</v>
      </c>
      <c r="Q52" s="32">
        <f t="shared" ref="Q52:U52" si="16">Q29</f>
        <v>62.5</v>
      </c>
      <c r="R52" s="32">
        <f t="shared" si="16"/>
        <v>62.5</v>
      </c>
      <c r="S52" s="32">
        <f t="shared" si="16"/>
        <v>62.5</v>
      </c>
      <c r="T52" s="32">
        <f t="shared" si="16"/>
        <v>62.5</v>
      </c>
      <c r="U52" s="32">
        <f t="shared" si="16"/>
        <v>62.5</v>
      </c>
    </row>
    <row r="53" spans="2:21" ht="17.25">
      <c r="B53" s="25"/>
      <c r="C53" s="23" t="s">
        <v>81</v>
      </c>
      <c r="D53" s="26"/>
      <c r="E53" s="23">
        <f>E41</f>
        <v>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4">
        <f t="shared" ref="P53:U53" si="17">P41</f>
        <v>0</v>
      </c>
      <c r="Q53" s="24">
        <f t="shared" si="17"/>
        <v>0</v>
      </c>
      <c r="R53" s="24">
        <f t="shared" si="17"/>
        <v>0</v>
      </c>
      <c r="S53" s="24">
        <f t="shared" si="17"/>
        <v>0</v>
      </c>
      <c r="T53" s="24">
        <f t="shared" si="17"/>
        <v>0</v>
      </c>
      <c r="U53" s="24">
        <f t="shared" si="17"/>
        <v>0</v>
      </c>
    </row>
    <row r="54" spans="2:21" ht="17.25">
      <c r="B54" s="25"/>
      <c r="C54" s="28" t="s">
        <v>86</v>
      </c>
      <c r="D54" s="33"/>
      <c r="E54" s="28">
        <v>0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</row>
    <row r="55" spans="2:21" ht="17.25">
      <c r="B55" s="25"/>
      <c r="C55" s="28" t="s">
        <v>87</v>
      </c>
      <c r="D55" s="33"/>
      <c r="E55" s="28">
        <v>0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32"/>
      <c r="Q55" s="32"/>
      <c r="R55" s="32"/>
      <c r="S55" s="32"/>
      <c r="T55" s="32"/>
      <c r="U55" s="32"/>
    </row>
    <row r="56" spans="2:21" ht="17.25">
      <c r="B56" s="22" t="s">
        <v>69</v>
      </c>
      <c r="C56" s="26"/>
      <c r="D56" s="26"/>
      <c r="E56" s="23">
        <f>E44+E47+E50+E53</f>
        <v>23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4">
        <f t="shared" ref="P56:U56" si="18">P44+P47+P50+P53</f>
        <v>6562.2</v>
      </c>
      <c r="Q56" s="24">
        <f>Q44+Q47+Q50+Q53</f>
        <v>9803</v>
      </c>
      <c r="R56" s="24">
        <f t="shared" si="18"/>
        <v>9803</v>
      </c>
      <c r="S56" s="24">
        <f t="shared" si="18"/>
        <v>6545.9000000000005</v>
      </c>
      <c r="T56" s="24">
        <f t="shared" si="18"/>
        <v>6545.9000000000005</v>
      </c>
      <c r="U56" s="24">
        <f t="shared" si="18"/>
        <v>6545.9000000000005</v>
      </c>
    </row>
    <row r="57" spans="2:21" ht="17.25">
      <c r="B57" s="28" t="s">
        <v>88</v>
      </c>
      <c r="C57" s="28" t="s">
        <v>86</v>
      </c>
      <c r="D57" s="28"/>
      <c r="E57" s="28">
        <f>E45+E51+E54+E48</f>
        <v>3</v>
      </c>
      <c r="F57" s="28">
        <f t="shared" ref="F57:U57" si="19">F45+F51+F54+F48</f>
        <v>0</v>
      </c>
      <c r="G57" s="28">
        <f t="shared" si="19"/>
        <v>0</v>
      </c>
      <c r="H57" s="28">
        <f t="shared" si="19"/>
        <v>0</v>
      </c>
      <c r="I57" s="28">
        <f t="shared" si="19"/>
        <v>0</v>
      </c>
      <c r="J57" s="28">
        <f t="shared" si="19"/>
        <v>0</v>
      </c>
      <c r="K57" s="28">
        <f t="shared" si="19"/>
        <v>0</v>
      </c>
      <c r="L57" s="28">
        <f t="shared" si="19"/>
        <v>0</v>
      </c>
      <c r="M57" s="28">
        <f t="shared" si="19"/>
        <v>0</v>
      </c>
      <c r="N57" s="28">
        <f t="shared" si="19"/>
        <v>0</v>
      </c>
      <c r="O57" s="28">
        <f t="shared" si="19"/>
        <v>0</v>
      </c>
      <c r="P57" s="32">
        <f>P45+P51+P54+P48</f>
        <v>1915.1999999999998</v>
      </c>
      <c r="Q57" s="32">
        <f t="shared" si="19"/>
        <v>2357.1</v>
      </c>
      <c r="R57" s="32">
        <f t="shared" si="19"/>
        <v>2357.1</v>
      </c>
      <c r="S57" s="32">
        <f t="shared" si="19"/>
        <v>2357.1</v>
      </c>
      <c r="T57" s="32">
        <f t="shared" si="19"/>
        <v>2357.1</v>
      </c>
      <c r="U57" s="32">
        <f t="shared" si="19"/>
        <v>2357.1</v>
      </c>
    </row>
    <row r="58" spans="2:21" ht="17.25">
      <c r="B58" s="25"/>
      <c r="C58" s="28" t="s">
        <v>87</v>
      </c>
      <c r="D58" s="28"/>
      <c r="E58" s="28">
        <f>E46+E49+E52+E55</f>
        <v>20</v>
      </c>
      <c r="F58" s="28">
        <f t="shared" ref="F58:U58" si="20">F46+F49+F52+F55</f>
        <v>0</v>
      </c>
      <c r="G58" s="28">
        <f t="shared" si="20"/>
        <v>0</v>
      </c>
      <c r="H58" s="28">
        <f t="shared" si="20"/>
        <v>0</v>
      </c>
      <c r="I58" s="28">
        <f t="shared" si="20"/>
        <v>0</v>
      </c>
      <c r="J58" s="28">
        <f t="shared" si="20"/>
        <v>0</v>
      </c>
      <c r="K58" s="28">
        <f t="shared" si="20"/>
        <v>0</v>
      </c>
      <c r="L58" s="28">
        <f t="shared" si="20"/>
        <v>0</v>
      </c>
      <c r="M58" s="28">
        <f t="shared" si="20"/>
        <v>0</v>
      </c>
      <c r="N58" s="28">
        <f t="shared" si="20"/>
        <v>0</v>
      </c>
      <c r="O58" s="28">
        <f t="shared" si="20"/>
        <v>0</v>
      </c>
      <c r="P58" s="32">
        <f t="shared" si="20"/>
        <v>4647</v>
      </c>
      <c r="Q58" s="32">
        <f t="shared" si="20"/>
        <v>7445.9</v>
      </c>
      <c r="R58" s="32">
        <f t="shared" si="20"/>
        <v>7445.9</v>
      </c>
      <c r="S58" s="32">
        <f t="shared" si="20"/>
        <v>4188.8</v>
      </c>
      <c r="T58" s="32">
        <f t="shared" si="20"/>
        <v>4188.8</v>
      </c>
      <c r="U58" s="32">
        <f t="shared" si="20"/>
        <v>4188.8</v>
      </c>
    </row>
    <row r="59" spans="2:21" ht="17.25" customHeight="1">
      <c r="B59" s="72" t="s">
        <v>94</v>
      </c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56"/>
    </row>
    <row r="60" spans="2:21" ht="17.25">
      <c r="B60" s="49"/>
      <c r="C60" s="50" t="s">
        <v>95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1">
        <f t="shared" ref="P60:U60" si="21">P12+P13+P14+P15+P16</f>
        <v>1096.3999999999999</v>
      </c>
      <c r="Q60" s="51">
        <f t="shared" si="21"/>
        <v>3676</v>
      </c>
      <c r="R60" s="51">
        <f t="shared" si="21"/>
        <v>3676</v>
      </c>
      <c r="S60" s="51">
        <f t="shared" si="21"/>
        <v>3676</v>
      </c>
      <c r="T60" s="51">
        <f t="shared" si="21"/>
        <v>3676</v>
      </c>
      <c r="U60" s="51">
        <f t="shared" si="21"/>
        <v>3676</v>
      </c>
    </row>
    <row r="61" spans="2:21" ht="17.25">
      <c r="B61" s="49"/>
      <c r="C61" s="50" t="s">
        <v>96</v>
      </c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1"/>
      <c r="Q61" s="51"/>
      <c r="R61" s="51"/>
      <c r="S61" s="51"/>
      <c r="T61" s="51"/>
      <c r="U61" s="51"/>
    </row>
    <row r="62" spans="2:21" ht="17.25">
      <c r="B62" s="49"/>
      <c r="C62" s="50" t="s">
        <v>97</v>
      </c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1">
        <f t="shared" ref="P62:U62" si="22">P17+P18+P19+P20+P21+P22+P23+P24+P25+P26+P27+P29+P30</f>
        <v>382.6</v>
      </c>
      <c r="Q62" s="51">
        <f t="shared" si="22"/>
        <v>512.79999999999995</v>
      </c>
      <c r="R62" s="51">
        <f t="shared" si="22"/>
        <v>512.79999999999995</v>
      </c>
      <c r="S62" s="51">
        <f t="shared" si="22"/>
        <v>512.79999999999995</v>
      </c>
      <c r="T62" s="51">
        <f t="shared" si="22"/>
        <v>512.79999999999995</v>
      </c>
      <c r="U62" s="51">
        <f t="shared" si="22"/>
        <v>512.79999999999995</v>
      </c>
    </row>
    <row r="63" spans="2:21" ht="17.25">
      <c r="B63" s="49"/>
      <c r="C63" s="50" t="s">
        <v>98</v>
      </c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1">
        <f>P28</f>
        <v>3168</v>
      </c>
      <c r="Q63" s="51">
        <f t="shared" ref="Q63:U63" si="23">Q28</f>
        <v>3257.1</v>
      </c>
      <c r="R63" s="51">
        <f t="shared" si="23"/>
        <v>3257.1</v>
      </c>
      <c r="S63" s="51">
        <f t="shared" si="23"/>
        <v>0</v>
      </c>
      <c r="T63" s="51">
        <f t="shared" si="23"/>
        <v>0</v>
      </c>
      <c r="U63" s="51">
        <f t="shared" si="23"/>
        <v>0</v>
      </c>
    </row>
    <row r="64" spans="2:21" ht="17.25">
      <c r="B64" s="49"/>
      <c r="C64" s="52" t="s">
        <v>99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3">
        <f>P60+P61+P62+P63</f>
        <v>4647</v>
      </c>
      <c r="Q64" s="53">
        <f t="shared" ref="Q64:U64" si="24">Q60+Q61+Q62+Q63</f>
        <v>7445.9</v>
      </c>
      <c r="R64" s="53">
        <f t="shared" si="24"/>
        <v>7445.9</v>
      </c>
      <c r="S64" s="53">
        <f t="shared" si="24"/>
        <v>4188.8</v>
      </c>
      <c r="T64" s="53">
        <f t="shared" si="24"/>
        <v>4188.8</v>
      </c>
      <c r="U64" s="53">
        <f t="shared" si="24"/>
        <v>4188.8</v>
      </c>
    </row>
    <row r="65" spans="2:21" ht="17.25">
      <c r="B65" s="49"/>
      <c r="C65" s="50" t="s">
        <v>100</v>
      </c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1">
        <f t="shared" ref="P65:U65" si="25">P10</f>
        <v>0</v>
      </c>
      <c r="Q65" s="51">
        <f t="shared" si="25"/>
        <v>0</v>
      </c>
      <c r="R65" s="51">
        <f t="shared" si="25"/>
        <v>0</v>
      </c>
      <c r="S65" s="51">
        <f t="shared" si="25"/>
        <v>0</v>
      </c>
      <c r="T65" s="51">
        <f t="shared" si="25"/>
        <v>0</v>
      </c>
      <c r="U65" s="51">
        <f t="shared" si="25"/>
        <v>0</v>
      </c>
    </row>
    <row r="66" spans="2:21" ht="17.25">
      <c r="B66" s="49"/>
      <c r="C66" s="50" t="s">
        <v>101</v>
      </c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5">
        <v>0</v>
      </c>
    </row>
    <row r="67" spans="2:21" ht="17.25">
      <c r="B67" s="49"/>
      <c r="C67" s="50" t="s">
        <v>102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1">
        <f>P8+P9</f>
        <v>1915.1999999999998</v>
      </c>
      <c r="Q67" s="51">
        <f>Q8+Q9</f>
        <v>2357.1</v>
      </c>
      <c r="R67" s="51">
        <f t="shared" ref="R67:U67" si="26">R8+R9</f>
        <v>2357.1</v>
      </c>
      <c r="S67" s="51">
        <f t="shared" si="26"/>
        <v>2357.1</v>
      </c>
      <c r="T67" s="51">
        <f t="shared" si="26"/>
        <v>2357.1</v>
      </c>
      <c r="U67" s="51">
        <f t="shared" si="26"/>
        <v>2357.1</v>
      </c>
    </row>
    <row r="68" spans="2:21" ht="17.25">
      <c r="B68" s="49"/>
      <c r="C68" s="50" t="s">
        <v>103</v>
      </c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</row>
    <row r="69" spans="2:21" ht="17.25">
      <c r="B69" s="49"/>
      <c r="C69" s="52" t="s">
        <v>104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3">
        <f t="shared" ref="P69:U69" si="27">P65+P66+P67+P68</f>
        <v>1915.1999999999998</v>
      </c>
      <c r="Q69" s="53">
        <f t="shared" si="27"/>
        <v>2357.1</v>
      </c>
      <c r="R69" s="53">
        <f t="shared" si="27"/>
        <v>2357.1</v>
      </c>
      <c r="S69" s="53">
        <f t="shared" si="27"/>
        <v>2357.1</v>
      </c>
      <c r="T69" s="53">
        <f t="shared" si="27"/>
        <v>2357.1</v>
      </c>
      <c r="U69" s="53">
        <f t="shared" si="27"/>
        <v>2357.1</v>
      </c>
    </row>
    <row r="70" spans="2:21" ht="17.25">
      <c r="B70" s="49"/>
      <c r="C70" s="52" t="s">
        <v>105</v>
      </c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3">
        <f t="shared" ref="P70:U70" si="28">P69+P64</f>
        <v>6562.2</v>
      </c>
      <c r="Q70" s="53">
        <f t="shared" si="28"/>
        <v>9803</v>
      </c>
      <c r="R70" s="53">
        <f t="shared" si="28"/>
        <v>9803</v>
      </c>
      <c r="S70" s="53">
        <f t="shared" si="28"/>
        <v>6545.9</v>
      </c>
      <c r="T70" s="53">
        <f t="shared" si="28"/>
        <v>6545.9</v>
      </c>
      <c r="U70" s="53">
        <f t="shared" si="28"/>
        <v>6545.9</v>
      </c>
    </row>
    <row r="71" spans="2:21" ht="17.25">
      <c r="B71" s="58"/>
      <c r="C71" s="59" t="s">
        <v>108</v>
      </c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1">
        <f>P60+P62+P65+P67</f>
        <v>3394.2</v>
      </c>
      <c r="Q71" s="61">
        <f>Q60+Q62+Q65+Q67</f>
        <v>6545.9</v>
      </c>
      <c r="R71" s="61">
        <f t="shared" ref="R71:U71" si="29">R60+R62+R65+R67</f>
        <v>6545.9</v>
      </c>
      <c r="S71" s="61">
        <f t="shared" si="29"/>
        <v>6545.9</v>
      </c>
      <c r="T71" s="61">
        <f t="shared" si="29"/>
        <v>6545.9</v>
      </c>
      <c r="U71" s="61">
        <f t="shared" si="29"/>
        <v>6545.9</v>
      </c>
    </row>
    <row r="72" spans="2:21" ht="17.25">
      <c r="B72" s="58"/>
      <c r="C72" s="59" t="s">
        <v>109</v>
      </c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1">
        <f>P61+P63+P66+P68</f>
        <v>3168</v>
      </c>
      <c r="Q72" s="61">
        <f t="shared" ref="Q72:U72" si="30">Q61+Q63+Q66+Q68</f>
        <v>3257.1</v>
      </c>
      <c r="R72" s="61">
        <f t="shared" si="30"/>
        <v>3257.1</v>
      </c>
      <c r="S72" s="61">
        <f t="shared" si="30"/>
        <v>0</v>
      </c>
      <c r="T72" s="61">
        <f t="shared" si="30"/>
        <v>0</v>
      </c>
      <c r="U72" s="61">
        <f t="shared" si="30"/>
        <v>0</v>
      </c>
    </row>
    <row r="73" spans="2:21" ht="17.25">
      <c r="B73" s="58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1">
        <f>P71+P72</f>
        <v>6562.2</v>
      </c>
      <c r="Q73" s="61">
        <f t="shared" ref="Q73:U73" si="31">Q71+Q72</f>
        <v>9803</v>
      </c>
      <c r="R73" s="61">
        <f t="shared" si="31"/>
        <v>9803</v>
      </c>
      <c r="S73" s="61">
        <f t="shared" si="31"/>
        <v>6545.9</v>
      </c>
      <c r="T73" s="61">
        <f t="shared" si="31"/>
        <v>6545.9</v>
      </c>
      <c r="U73" s="61">
        <f t="shared" si="31"/>
        <v>6545.9</v>
      </c>
    </row>
    <row r="74" spans="2:21" ht="17.25">
      <c r="B74" s="66" t="s">
        <v>89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2"/>
    </row>
    <row r="75" spans="2:21" ht="17.25">
      <c r="B75" s="23" t="s">
        <v>110</v>
      </c>
      <c r="P75" s="20">
        <v>345</v>
      </c>
      <c r="Q75" s="20">
        <v>341</v>
      </c>
      <c r="R75" s="20"/>
      <c r="S75" s="20"/>
      <c r="T75" s="20"/>
      <c r="U75" s="20"/>
    </row>
    <row r="76" spans="2:21" ht="17.25">
      <c r="B76" s="28" t="s">
        <v>111</v>
      </c>
      <c r="P76" s="20">
        <v>318</v>
      </c>
      <c r="Q76" s="20">
        <v>315</v>
      </c>
      <c r="R76" s="20"/>
      <c r="S76" s="20"/>
      <c r="T76" s="20"/>
      <c r="U76" s="20"/>
    </row>
    <row r="77" spans="2:21" ht="17.25">
      <c r="B77" s="28" t="s">
        <v>112</v>
      </c>
      <c r="P77" s="20">
        <v>28</v>
      </c>
      <c r="Q77" s="20">
        <v>28</v>
      </c>
      <c r="R77" s="20"/>
      <c r="S77" s="20"/>
      <c r="T77" s="20"/>
      <c r="U77" s="20"/>
    </row>
    <row r="78" spans="2:21" ht="17.25">
      <c r="B78" s="28" t="s">
        <v>113</v>
      </c>
      <c r="P78" s="20">
        <v>22</v>
      </c>
      <c r="Q78" s="20">
        <v>22</v>
      </c>
      <c r="R78" s="20"/>
      <c r="S78" s="20"/>
      <c r="T78" s="20"/>
      <c r="U78" s="20"/>
    </row>
    <row r="79" spans="2:21" ht="17.25">
      <c r="B79" s="23" t="s">
        <v>114</v>
      </c>
      <c r="P79" s="20">
        <v>40378</v>
      </c>
      <c r="Q79" s="20">
        <v>41265</v>
      </c>
      <c r="R79" s="20"/>
      <c r="S79" s="20"/>
      <c r="T79" s="20"/>
      <c r="U79" s="20"/>
    </row>
    <row r="80" spans="2:21" ht="17.25">
      <c r="B80" s="28" t="s">
        <v>111</v>
      </c>
      <c r="P80" s="20">
        <v>28459</v>
      </c>
      <c r="Q80" s="20">
        <v>28278</v>
      </c>
      <c r="R80" s="20"/>
      <c r="S80" s="20"/>
      <c r="T80" s="20"/>
      <c r="U80" s="20"/>
    </row>
    <row r="81" spans="2:21" ht="17.25">
      <c r="B81" s="28" t="s">
        <v>112</v>
      </c>
      <c r="P81" s="20">
        <v>20122</v>
      </c>
      <c r="Q81" s="20">
        <v>20820</v>
      </c>
      <c r="R81" s="20"/>
      <c r="S81" s="20"/>
      <c r="T81" s="20"/>
      <c r="U81" s="20"/>
    </row>
    <row r="82" spans="2:21" ht="17.25">
      <c r="B82" s="28" t="s">
        <v>113</v>
      </c>
      <c r="P82" s="20">
        <v>1080</v>
      </c>
      <c r="Q82" s="20">
        <v>1345</v>
      </c>
      <c r="R82" s="20"/>
      <c r="S82" s="20"/>
      <c r="T82" s="20"/>
      <c r="U82" s="20"/>
    </row>
    <row r="83" spans="2:21" ht="17.25">
      <c r="B83" s="23" t="s">
        <v>115</v>
      </c>
      <c r="C83" s="47"/>
      <c r="D83" s="47"/>
      <c r="E83" s="47"/>
      <c r="F83" s="47"/>
      <c r="G83" s="47"/>
      <c r="H83" s="47"/>
      <c r="I83" s="48"/>
      <c r="J83" s="48"/>
      <c r="K83" s="48"/>
      <c r="L83" s="48"/>
      <c r="M83" s="48"/>
      <c r="N83" s="48"/>
      <c r="O83" s="48"/>
      <c r="P83" s="21">
        <f>P75+P79</f>
        <v>40723</v>
      </c>
      <c r="Q83" s="21">
        <f>Q75+Q79</f>
        <v>41606</v>
      </c>
      <c r="R83" s="20"/>
      <c r="S83" s="20"/>
      <c r="T83" s="20"/>
      <c r="U83" s="20"/>
    </row>
    <row r="84" spans="2:21" ht="17.25">
      <c r="B84" s="28" t="s">
        <v>116</v>
      </c>
      <c r="P84" s="20">
        <v>93281</v>
      </c>
      <c r="Q84" s="20">
        <v>95880</v>
      </c>
      <c r="R84" s="20"/>
      <c r="S84" s="20"/>
      <c r="T84" s="20"/>
      <c r="U84" s="20"/>
    </row>
    <row r="85" spans="2:21" ht="17.25">
      <c r="B85" s="28" t="s">
        <v>111</v>
      </c>
      <c r="P85" s="20">
        <v>57654</v>
      </c>
      <c r="Q85" s="20">
        <v>57060</v>
      </c>
      <c r="R85" s="20"/>
      <c r="S85" s="20"/>
      <c r="T85" s="20"/>
      <c r="U85" s="20"/>
    </row>
    <row r="86" spans="2:21" ht="17.25">
      <c r="B86" s="28" t="s">
        <v>112</v>
      </c>
      <c r="P86" s="20">
        <v>38858</v>
      </c>
      <c r="Q86" s="20">
        <v>41555</v>
      </c>
      <c r="R86" s="20"/>
      <c r="S86" s="20"/>
      <c r="T86" s="20"/>
      <c r="U86" s="20"/>
    </row>
    <row r="87" spans="2:21" ht="17.25">
      <c r="B87" s="28" t="s">
        <v>113</v>
      </c>
      <c r="P87" s="20">
        <v>3023</v>
      </c>
      <c r="Q87" s="20">
        <v>3447</v>
      </c>
      <c r="R87" s="20"/>
      <c r="S87" s="20"/>
      <c r="T87" s="20"/>
      <c r="U87" s="20"/>
    </row>
    <row r="88" spans="2:21" ht="17.25">
      <c r="B88" s="23" t="s">
        <v>90</v>
      </c>
      <c r="C88" s="47"/>
      <c r="D88" s="47"/>
      <c r="E88" s="47"/>
      <c r="F88" s="47"/>
      <c r="G88" s="47"/>
      <c r="H88" s="47"/>
      <c r="I88" s="48"/>
      <c r="J88" s="48"/>
      <c r="K88" s="48"/>
      <c r="L88" s="48"/>
      <c r="M88" s="48"/>
      <c r="N88" s="48"/>
      <c r="O88" s="48"/>
      <c r="P88" s="21">
        <f>P83+P84</f>
        <v>134004</v>
      </c>
      <c r="Q88" s="21">
        <f>Q83+Q84</f>
        <v>137486</v>
      </c>
      <c r="R88" s="20"/>
      <c r="S88" s="20"/>
      <c r="T88" s="20"/>
      <c r="U88" s="20"/>
    </row>
    <row r="89" spans="2:21" ht="17.25">
      <c r="B89" s="28" t="s">
        <v>91</v>
      </c>
      <c r="P89" s="20">
        <f>P75</f>
        <v>345</v>
      </c>
      <c r="Q89" s="20">
        <f>Q75</f>
        <v>341</v>
      </c>
      <c r="R89" s="20"/>
      <c r="S89" s="20"/>
      <c r="T89" s="20"/>
      <c r="U89" s="20"/>
    </row>
    <row r="90" spans="2:21" ht="17.25">
      <c r="B90" s="28" t="s">
        <v>92</v>
      </c>
      <c r="P90" s="20">
        <f>P79+P84</f>
        <v>133659</v>
      </c>
      <c r="Q90" s="20">
        <f>Q79+Q84</f>
        <v>137145</v>
      </c>
    </row>
    <row r="91" spans="2:21">
      <c r="P91" s="46"/>
    </row>
  </sheetData>
  <mergeCells count="26">
    <mergeCell ref="R1:V1"/>
    <mergeCell ref="B34:T34"/>
    <mergeCell ref="B43:T43"/>
    <mergeCell ref="B7:C7"/>
    <mergeCell ref="C3:H3"/>
    <mergeCell ref="H4:H5"/>
    <mergeCell ref="N4:N5"/>
    <mergeCell ref="O4:O5"/>
    <mergeCell ref="J3:U3"/>
    <mergeCell ref="P4:U4"/>
    <mergeCell ref="B74:T74"/>
    <mergeCell ref="A2:V2"/>
    <mergeCell ref="V3:V5"/>
    <mergeCell ref="C4:C5"/>
    <mergeCell ref="D4:D5"/>
    <mergeCell ref="I4:I5"/>
    <mergeCell ref="J4:J5"/>
    <mergeCell ref="K4:K5"/>
    <mergeCell ref="L4:L5"/>
    <mergeCell ref="M4:M5"/>
    <mergeCell ref="E4:E5"/>
    <mergeCell ref="F4:F5"/>
    <mergeCell ref="G4:G5"/>
    <mergeCell ref="B59:T59"/>
    <mergeCell ref="A3:A5"/>
    <mergeCell ref="B3:B5"/>
  </mergeCells>
  <printOptions horizontalCentered="1"/>
  <pageMargins left="0.19685039370078741" right="0.19685039370078741" top="0.51181102362204722" bottom="0.27559055118110237" header="0.31496062992125984" footer="0.15748031496062992"/>
  <pageSetup paperSize="9" scale="41" fitToHeight="0" orientation="landscape" r:id="rId1"/>
  <headerFooter>
    <oddFooter>&amp;R&amp;P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для публикации</vt:lpstr>
      <vt:lpstr>'для публикации'!Заголовки_для_печати</vt:lpstr>
      <vt:lpstr>'для публикации'!Область_печати</vt:lpstr>
    </vt:vector>
  </TitlesOfParts>
  <Company>Финансовое управление ЗГО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beloslud</dc:creator>
  <cp:lastModifiedBy>asp</cp:lastModifiedBy>
  <cp:lastPrinted>2025-08-19T08:35:15Z</cp:lastPrinted>
  <dcterms:created xsi:type="dcterms:W3CDTF">2020-07-31T12:06:18Z</dcterms:created>
  <dcterms:modified xsi:type="dcterms:W3CDTF">2025-08-19T08:35:22Z</dcterms:modified>
</cp:coreProperties>
</file>