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почта\Отдел налоговой политики - Абгалимова С.П\ПРОЕКТ БЮДЖЕТА 2024-2026\2 чтение\"/>
    </mc:Choice>
  </mc:AlternateContent>
  <bookViews>
    <workbookView xWindow="360" yWindow="270" windowWidth="14940" windowHeight="9150"/>
  </bookViews>
  <sheets>
    <sheet name="ДЧБ" sheetId="1" r:id="rId1"/>
  </sheets>
  <definedNames>
    <definedName name="_xlnm._FilterDatabase" localSheetId="0" hidden="1">ДЧБ!$A$10:$L$195</definedName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  <definedName name="_xlnm.Print_Titles" localSheetId="0">ДЧБ!$10:$11</definedName>
  </definedNames>
  <calcPr calcId="162913"/>
</workbook>
</file>

<file path=xl/calcChain.xml><?xml version="1.0" encoding="utf-8"?>
<calcChain xmlns="http://schemas.openxmlformats.org/spreadsheetml/2006/main">
  <c r="K181" i="1" l="1"/>
  <c r="L91" i="1"/>
  <c r="J91" i="1"/>
  <c r="H195" i="1" l="1"/>
  <c r="G195" i="1"/>
  <c r="L127" i="1" l="1"/>
  <c r="J173" i="1" l="1"/>
  <c r="K193" i="1"/>
  <c r="L193" i="1"/>
  <c r="J193" i="1"/>
  <c r="J186" i="1" l="1"/>
  <c r="J182" i="1"/>
  <c r="J181" i="1"/>
  <c r="L180" i="1"/>
  <c r="J180" i="1"/>
  <c r="L140" i="1"/>
  <c r="K127" i="1" l="1"/>
  <c r="J127" i="1" l="1"/>
  <c r="L128" i="1"/>
  <c r="K128" i="1"/>
  <c r="J128" i="1"/>
  <c r="L106" i="1"/>
  <c r="K106" i="1"/>
  <c r="J106" i="1"/>
  <c r="J68" i="1" l="1"/>
  <c r="J17" i="1" l="1"/>
  <c r="J195" i="1" s="1"/>
  <c r="L182" i="1" l="1"/>
  <c r="K182" i="1"/>
  <c r="L181" i="1"/>
  <c r="K180" i="1"/>
  <c r="I195" i="1" l="1"/>
  <c r="K195" i="1" l="1"/>
  <c r="L195" i="1" l="1"/>
</calcChain>
</file>

<file path=xl/sharedStrings.xml><?xml version="1.0" encoding="utf-8"?>
<sst xmlns="http://schemas.openxmlformats.org/spreadsheetml/2006/main" count="1128" uniqueCount="583">
  <si>
    <t>Финансовое управление администрации Копейского городского округа Челябинской области</t>
  </si>
  <si>
    <t>Управление социальной защиты населения администрации Копейского городского округа Челябинской области</t>
  </si>
  <si>
    <t>администрация Копейского городского округа Челябинской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</si>
  <si>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</si>
  <si>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управление образования администрации Копейского городского округа Челябинской области</t>
  </si>
  <si>
    <t>Министерство внутренних дел Российской Федерации</t>
  </si>
  <si>
    <t>Государственная пошлина за выдачу разрешения на установку рекламной конструкции</t>
  </si>
  <si>
    <t>Управление по имуществу и земельным отношениям администрации Копейского городского округа Челябинской области</t>
  </si>
  <si>
    <t>Федеральная налоговая служба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</si>
  <si>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</si>
  <si>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Финансовое управление администрации Копейского городского округа  Челябинской области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</si>
  <si>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</si>
  <si>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</si>
  <si>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Доходы бюджетов городских округов от возврата бюджетными учреждениями остатков субсидий прошлых лет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</si>
  <si>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</si>
  <si>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</si>
  <si>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</si>
  <si>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составляющего казну городских округов (за исключением земельных участков)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</si>
  <si>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</si>
  <si>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</si>
  <si>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</si>
  <si>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</si>
  <si>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</si>
  <si>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</si>
  <si>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</si>
  <si>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</si>
  <si>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</si>
  <si>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</si>
  <si>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</si>
  <si>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</si>
  <si>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</si>
  <si>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</si>
  <si>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</si>
  <si>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</si>
  <si>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</si>
  <si>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</si>
  <si>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</si>
  <si>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</si>
  <si>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</si>
  <si>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</si>
  <si>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Невыясненные поступления, зачисляемые в бюджеты городских округов</t>
  </si>
  <si>
    <t>Федеральная служба по надзору в сфере природопользования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</si>
  <si>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</si>
  <si>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управление культуры администрации Копейского городского округа Челябинской области</t>
  </si>
  <si>
    <t>управление физической культуры, спорта и туризма администрации Копейского городского округа Челябинской области</t>
  </si>
  <si>
    <t>Прочие межбюджетные трансферты, передаваемые бюджетам городских округов</t>
  </si>
  <si>
    <t>Контрольно-счетная палата Копейского городского округа Челябинской области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</si>
  <si>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</si>
  <si>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субвенции бюджетам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</si>
  <si>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</si>
  <si>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</si>
  <si>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</si>
  <si>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</si>
  <si>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</si>
  <si>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</si>
  <si>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</si>
  <si>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</si>
  <si>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</si>
  <si>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</si>
  <si>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</si>
  <si>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</si>
  <si>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</si>
  <si>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</si>
  <si>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</si>
  <si>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</si>
  <si>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</si>
  <si>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</si>
  <si>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</si>
  <si>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207.2.19.60010.04.0000.150</t>
  </si>
  <si>
    <t>206.1.08.07150.01.0000.110</t>
  </si>
  <si>
    <t>182.1.08.03010.01.0000.110</t>
  </si>
  <si>
    <t>205.2.02.15001.04.0000.150</t>
  </si>
  <si>
    <t>205.2.02.15002.04.0000.150</t>
  </si>
  <si>
    <t>208.2.18.04010.04.0000.150</t>
  </si>
  <si>
    <t>206.1.14.06012.04.0000.430</t>
  </si>
  <si>
    <t>206.1.14.06024.04.0000.430</t>
  </si>
  <si>
    <t>206.1.14.02043.04.0000.410</t>
  </si>
  <si>
    <t>206.1.11.05074.04.0000.120</t>
  </si>
  <si>
    <t>206.1.11.05012.04.0000.120</t>
  </si>
  <si>
    <t>206.1.11.05024.04.0000.120</t>
  </si>
  <si>
    <t>182.1.05.02010.02.0000.110</t>
  </si>
  <si>
    <t>182.1.05.02020.02.0000.110</t>
  </si>
  <si>
    <t>182.1.05.03010.01.0000.110</t>
  </si>
  <si>
    <t>182.1.09.04052.04.0000.110</t>
  </si>
  <si>
    <t>182.1.06.06032.04.0000.110</t>
  </si>
  <si>
    <t>182.1.06.06042.04.0000.110</t>
  </si>
  <si>
    <t>182.1.05.01050.01.0000.110</t>
  </si>
  <si>
    <t>182.1.01.02040.01.0000.110</t>
  </si>
  <si>
    <t>182.1.01.02010.01.0000.110</t>
  </si>
  <si>
    <t>182.1.01.02020.01.0000.110</t>
  </si>
  <si>
    <t>182.1.01.02030.01.0000.110</t>
  </si>
  <si>
    <t>182.1.06.01020.04.0000.110</t>
  </si>
  <si>
    <t>182.1.05.04010.02.0000.110</t>
  </si>
  <si>
    <t>182.1.05.01011.01.0000.110</t>
  </si>
  <si>
    <t>182.1.05.01021.01.0000.110</t>
  </si>
  <si>
    <t>182.1.05.01022.01.0000.110</t>
  </si>
  <si>
    <t>206.1.17.01040.04.0000.180</t>
  </si>
  <si>
    <t>206.1.14.06312.04.0000.430</t>
  </si>
  <si>
    <t>211.2.02.49999.04.0000.150</t>
  </si>
  <si>
    <t>206.1.11.09044.04.0000.120</t>
  </si>
  <si>
    <t>211.2.02.39999.04.0000.150</t>
  </si>
  <si>
    <t>207.2.02.29999.04.0000.150</t>
  </si>
  <si>
    <t>208.2.02.29999.04.0000.150</t>
  </si>
  <si>
    <t>211.2.02.29999.04.0000.150</t>
  </si>
  <si>
    <t>212.2.02.29999.04.0000.150</t>
  </si>
  <si>
    <t>207.2.02.30024.04.0000.150</t>
  </si>
  <si>
    <t>208.2.02.30024.04.0000.150</t>
  </si>
  <si>
    <t>211.2.02.30024.04.0000.150</t>
  </si>
  <si>
    <t>211.2.02.35930.04.0000.150</t>
  </si>
  <si>
    <t>208.2.02.30029.04.0000.150</t>
  </si>
  <si>
    <t>207.2.02.30013.04.0000.150</t>
  </si>
  <si>
    <t>207.2.02.35250.04.0000.150</t>
  </si>
  <si>
    <t>207.2.02.35220.04.0000.150</t>
  </si>
  <si>
    <t>211.2.02.35120.04.0000.150</t>
  </si>
  <si>
    <t>207.2.02.30022.04.0000.150</t>
  </si>
  <si>
    <t>206.2.02.35082.04.0000.150</t>
  </si>
  <si>
    <t>207.2.02.30027.04.0000.150</t>
  </si>
  <si>
    <t>212.2.02.25081.04.0000.150</t>
  </si>
  <si>
    <t>206.2.02.20302.04.0000.150</t>
  </si>
  <si>
    <t>206.2.02.20299.04.0000.150</t>
  </si>
  <si>
    <t>206.2.02.20079.04.0000.150</t>
  </si>
  <si>
    <t>211.2.02.25555.04.0000.150</t>
  </si>
  <si>
    <t>211.2.02.27112.04.0000.150</t>
  </si>
  <si>
    <t>211.2.02.20041.04.0000.150</t>
  </si>
  <si>
    <t>209.2.02.25519.04.0000.150</t>
  </si>
  <si>
    <t>Номер реестровой записи</t>
  </si>
  <si>
    <t>048.1.12.01010.01.0000.120</t>
  </si>
  <si>
    <t>048.1.12.01041.01.0000.120</t>
  </si>
  <si>
    <t>048.1.12.01042.01.0000.120</t>
  </si>
  <si>
    <t>Реестр источников доходов бюджета Копейского городского округа</t>
  </si>
  <si>
    <t>Коды</t>
  </si>
  <si>
    <t>Наименование</t>
  </si>
  <si>
    <t>Форма по ОКУД</t>
  </si>
  <si>
    <t>финансового органа</t>
  </si>
  <si>
    <t>Дата</t>
  </si>
  <si>
    <t>Дата формирования</t>
  </si>
  <si>
    <t>Наименование бюджета</t>
  </si>
  <si>
    <t>Местный бюджет</t>
  </si>
  <si>
    <t>Глава по БК</t>
  </si>
  <si>
    <t>по ОКТМО</t>
  </si>
  <si>
    <t>Единица измерения</t>
  </si>
  <si>
    <t>по ОКЕИ</t>
  </si>
  <si>
    <t>Наименование группы источников доходов бюджетов / Наименование источника дохода бюджета</t>
  </si>
  <si>
    <t>Код бюджетной классификации</t>
  </si>
  <si>
    <t>Наименование главного администратора доходов бюджета городского округа</t>
  </si>
  <si>
    <t>Код строки</t>
  </si>
  <si>
    <t>Прогноз доходов бюджета городского округа</t>
  </si>
  <si>
    <t xml:space="preserve">Код </t>
  </si>
  <si>
    <t>Штрафы, санкции, возмещение ущерба</t>
  </si>
  <si>
    <t>Платежи при пользовании природными ресурсами</t>
  </si>
  <si>
    <t>Налоги на товары, работы (услуги), реализуемые на территории РФ</t>
  </si>
  <si>
    <t>Налог на прибыль, доходы</t>
  </si>
  <si>
    <t>Налог на совокупный доход</t>
  </si>
  <si>
    <t>Налог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</si>
  <si>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</si>
  <si>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</si>
  <si>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</si>
  <si>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</t>
  </si>
  <si>
    <t xml:space="preserve">Доходы от использования имущества 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</si>
  <si>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</si>
  <si>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</si>
  <si>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субсидий, субвенций и иных межбюджетных трансфертов</t>
  </si>
  <si>
    <t>Доходы бюджета бюджетной системы РФ от возврата</t>
  </si>
  <si>
    <t>211.1.16.02020.02.0000.140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</si>
  <si>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</si>
  <si>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тыс.рублей</t>
  </si>
  <si>
    <t>Министерство экологии Челябинской области</t>
  </si>
  <si>
    <t>012.1.16.01053.01.0000.140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</si>
  <si>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</si>
  <si>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Министерство образования Челябинской области</t>
  </si>
  <si>
    <t>012.1.16.01063.01.0000.140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</si>
  <si>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</si>
  <si>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012.1.16.01073.01.0000.140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</si>
  <si>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</si>
  <si>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012.1.16.01203.01.0000.140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</si>
  <si>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</si>
  <si>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024.1.16.01053.01.0000.140</t>
  </si>
  <si>
    <t>Главное управление юстиции Челябинской области</t>
  </si>
  <si>
    <t>024.1.16.01063.01.0000.140</t>
  </si>
  <si>
    <t>024.1.16.01073.01.0000.140</t>
  </si>
  <si>
    <t>024.1.16.01083.01.0000.140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</si>
  <si>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</si>
  <si>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024.1.16.01133.01.0000.140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</si>
  <si>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</si>
  <si>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024.1.16.01143.01.0000.140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</si>
  <si>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</si>
  <si>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024.1.16.01153.01.0000.140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</si>
  <si>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</si>
  <si>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024.1.16.01173.01.0000.140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</si>
  <si>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</si>
  <si>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024.1.16.01193.01.0000.140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</si>
  <si>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</si>
  <si>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024.1.16.01203.01.0000.140</t>
  </si>
  <si>
    <t>Плата за выбросы загрязняющих веществ в атмосферный воздух стационарными объектами</t>
  </si>
  <si>
    <t>048.1.12.01030.01.0000.120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</si>
  <si>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</si>
  <si>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</si>
  <si>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</si>
  <si>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</si>
  <si>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</si>
  <si>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182.1.16.10129.01.0000.140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</si>
  <si>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</si>
  <si>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188.1.16.10123.01.0000.140</t>
  </si>
  <si>
    <t>203.1.16.07090.04.0000.140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</si>
  <si>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</si>
  <si>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206.1.16.07090.04.0000.140</t>
  </si>
  <si>
    <t>206.2.02.25497.04.0000.150</t>
  </si>
  <si>
    <t>206.2.02.25511.04.0000.150</t>
  </si>
  <si>
    <t>207.2.02.49999.04.0000.150</t>
  </si>
  <si>
    <t>208.2.02.25304.04.0000.150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</si>
  <si>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</si>
  <si>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208.2.02.45303.04.0000.150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</si>
  <si>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</si>
  <si>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211.1.16.01074.01.0000.140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</si>
  <si>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</si>
  <si>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211.1.16.10123.01.0000.140</t>
  </si>
  <si>
    <t>211.1.17.05040.04.0100.180</t>
  </si>
  <si>
    <t>Прочие неналоговые доходы бюджетов городских округов (поступление платы за снос зеленых насаждений)</t>
  </si>
  <si>
    <t>211.2.02.25232.04.0000.150</t>
  </si>
  <si>
    <t>на 2024 год</t>
  </si>
  <si>
    <t>20</t>
  </si>
  <si>
    <t>5</t>
  </si>
  <si>
    <t>009.1.16.11050.01.0000.140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</si>
  <si>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</si>
  <si>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 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</si>
  <si>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182.1.01.02080.01.0000.110</t>
  </si>
  <si>
    <t>205.2.02.19999.04.0000.150</t>
  </si>
  <si>
    <t>Прочие дотации бюджетам городских округов</t>
  </si>
  <si>
    <t>206.1.14.01040.04.0000.410</t>
  </si>
  <si>
    <t>Доходы от продажи квартир, находящихся в собственности городских округов</t>
  </si>
  <si>
    <t>206.1.14.02043.04.0000.440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</si>
  <si>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</si>
  <si>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206.1.17.05040.04.0400.180</t>
  </si>
  <si>
    <t>Прочие неналоговые доходы бюджетов городских округов (разрешение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сервитутов)</t>
  </si>
  <si>
    <t>211.1.16.07090.04.0000.140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</si>
  <si>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</si>
  <si>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</si>
  <si>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</si>
  <si>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</si>
  <si>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</si>
  <si>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</si>
  <si>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</si>
  <si>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</si>
  <si>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</si>
  <si>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</si>
  <si>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</si>
  <si>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</si>
  <si>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</si>
  <si>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</si>
  <si>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</si>
  <si>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</si>
  <si>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25</t>
  </si>
  <si>
    <t>26</t>
  </si>
  <si>
    <t>27</t>
  </si>
  <si>
    <t>28</t>
  </si>
  <si>
    <t>30</t>
  </si>
  <si>
    <t>31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</si>
  <si>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</si>
  <si>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</si>
  <si>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</si>
  <si>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</si>
  <si>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</si>
  <si>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</si>
  <si>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</si>
  <si>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</si>
  <si>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</si>
  <si>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</si>
  <si>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</si>
  <si>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</si>
  <si>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</si>
  <si>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</si>
  <si>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</si>
  <si>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</si>
  <si>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</si>
  <si>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57</t>
  </si>
  <si>
    <t>58</t>
  </si>
  <si>
    <t>60</t>
  </si>
  <si>
    <t>61</t>
  </si>
  <si>
    <t>62</t>
  </si>
  <si>
    <t>63</t>
  </si>
  <si>
    <t>64</t>
  </si>
  <si>
    <t>65</t>
  </si>
  <si>
    <t>67</t>
  </si>
  <si>
    <t>68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</si>
  <si>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</si>
  <si>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</si>
  <si>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</si>
  <si>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</si>
  <si>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</si>
  <si>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</si>
  <si>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</si>
  <si>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</si>
  <si>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</si>
  <si>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</si>
  <si>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83</t>
  </si>
  <si>
    <t>86</t>
  </si>
  <si>
    <t>87</t>
  </si>
  <si>
    <t>88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</si>
  <si>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</si>
  <si>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</si>
  <si>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</si>
  <si>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</si>
  <si>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</si>
  <si>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</si>
  <si>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</si>
  <si>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</si>
  <si>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</si>
  <si>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102</t>
  </si>
  <si>
    <t>105</t>
  </si>
  <si>
    <t>107</t>
  </si>
  <si>
    <t>108</t>
  </si>
  <si>
    <t>109</t>
  </si>
  <si>
    <t>111</t>
  </si>
  <si>
    <t>112</t>
  </si>
  <si>
    <t>114</t>
  </si>
  <si>
    <t>118</t>
  </si>
  <si>
    <t>119</t>
  </si>
  <si>
    <t>120</t>
  </si>
  <si>
    <t>121</t>
  </si>
  <si>
    <t>124</t>
  </si>
  <si>
    <t>126</t>
  </si>
  <si>
    <t>131</t>
  </si>
  <si>
    <t>132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</si>
  <si>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</si>
  <si>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</si>
  <si>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</si>
  <si>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</si>
  <si>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</si>
  <si>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</si>
  <si>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</si>
  <si>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</si>
  <si>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</si>
  <si>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</si>
  <si>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</si>
  <si>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148</t>
  </si>
  <si>
    <t>149</t>
  </si>
  <si>
    <t>151</t>
  </si>
  <si>
    <t>152</t>
  </si>
  <si>
    <t>012.1.16.01123.01.0000.140</t>
  </si>
  <si>
    <t>Административные штрафы, установленные Главой 12 Кодекса Российской Федерации об административныз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</si>
  <si>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на 2025 год</t>
  </si>
  <si>
    <t>201.1.13.02994.04.0400.130</t>
  </si>
  <si>
    <t>Собрание депутатов Копейского городского округа Челябинской области</t>
  </si>
  <si>
    <t>Прочие доходы от компенсации затрат бюджетов городских округов (возврат дебеторской задолженности пролых лет)</t>
  </si>
  <si>
    <t>205.1.13.02994.04.0400.130</t>
  </si>
  <si>
    <t>205.1.13.02994.04.0900.130</t>
  </si>
  <si>
    <t>Прочие доходы от компенсации затрат бюджетов городских округов (возмещение прочих расходов)</t>
  </si>
  <si>
    <t>206.1.11.01040.04.0000.120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</si>
  <si>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</si>
  <si>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206.1.11.09080.04.0300.120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</si>
  <si>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(поступление платы за пользование рекламными конструкциями)</t>
  </si>
  <si>
    <t>206.1.11.09080.04.0500.120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</si>
  <si>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(поступление платы за размещение нестационарных объектов торговли)</t>
  </si>
  <si>
    <t>206.1.13.02994.04.0900.130</t>
  </si>
  <si>
    <t>206.1.16.10032.04.0000.140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</si>
  <si>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</si>
  <si>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206.2.02.29999.04.0000.150</t>
  </si>
  <si>
    <t>207.1.13.02994.04.0900.130</t>
  </si>
  <si>
    <t>Прочие безвозмездные поступления в бюджеты городских округов</t>
  </si>
  <si>
    <t>207.2.19.35220.04.0000.150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</si>
  <si>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из бюджетов городских округов</t>
  </si>
  <si>
    <t>208.1.13.01994.04.0100.130</t>
  </si>
  <si>
    <t>Прочие доходы от оказания платных услуг (работ) получателями средств бюджетов городских округов (организация отдыха детей и взрослых, предоставление прочих мест для временного проживания)</t>
  </si>
  <si>
    <t>208.1.13.01994.04.0200.130</t>
  </si>
  <si>
    <t>Прочие доходы от оказания платных услуг (работ) получателями средств бюджетов городских округов (услуги по организации перевозки пассажиров в городском и пригородном сообщении, деятельность вспомогательная прочая, связанная с перевозками)</t>
  </si>
  <si>
    <t>208.1.13.02994.04.0400.130</t>
  </si>
  <si>
    <t>Прочие доходы от компенсации затрат бюджетов городских округов (возврат дебиторской задолженности прошлых лет)</t>
  </si>
  <si>
    <t>208.2.19.45303.04.0000.150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</si>
  <si>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</si>
  <si>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208.2.19.60010.04.0000.150</t>
  </si>
  <si>
    <t>211.1.11.09080.04.0200.120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</si>
  <si>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 (поступление платы за использование торгового места для размещения нестационарных объектов сезонной торговли)</t>
  </si>
  <si>
    <t>211.1.13.02994.04.0300.130</t>
  </si>
  <si>
    <t>Прочие доходы от компенсации затрат бюджетов городских округов (возмещение расходо по погребению Управление пенсионного фонда РФ)</t>
  </si>
  <si>
    <t>211.1.13.01994.04.0300.130</t>
  </si>
  <si>
    <t>Прочие доходы от компенсации затрат бюджетов городских округов (услуги по благоустройству территории)</t>
  </si>
  <si>
    <t>Прочие доходы от компенсации затрат бюджетов городских округов (возмещение расходо по погребению Управлением социальной защиты населения)</t>
  </si>
  <si>
    <t>211.1.13.02994.04.0200.130</t>
  </si>
  <si>
    <t>211.1.13.02994.04.0400.130</t>
  </si>
  <si>
    <t>Прочие доходы от компенсации затрат бюджетов городских округов (возрат дебеторской задолженности прошлых лет)</t>
  </si>
  <si>
    <t>211.1.13.02994.04.0900.130</t>
  </si>
  <si>
    <t>211.2.18.04010.04.0000.150</t>
  </si>
  <si>
    <t>212.2.02.25229.04.0000.150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</si>
  <si>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</si>
  <si>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033.1.16.11050.01.0000.140</t>
  </si>
  <si>
    <t>Главное управление лесами Челябинской области</t>
  </si>
  <si>
    <t>Субсидии бюджетам городских округов на проведение комплексных кадастровых работ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</si>
  <si>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</si>
  <si>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1</t>
  </si>
  <si>
    <t>2</t>
  </si>
  <si>
    <t>3</t>
  </si>
  <si>
    <t>4</t>
  </si>
  <si>
    <t>22</t>
  </si>
  <si>
    <t>32</t>
  </si>
  <si>
    <t>33</t>
  </si>
  <si>
    <t>35</t>
  </si>
  <si>
    <t>40</t>
  </si>
  <si>
    <t>59</t>
  </si>
  <si>
    <t>66</t>
  </si>
  <si>
    <t>70</t>
  </si>
  <si>
    <t>82</t>
  </si>
  <si>
    <t>84</t>
  </si>
  <si>
    <t>85</t>
  </si>
  <si>
    <t>92</t>
  </si>
  <si>
    <t>100</t>
  </si>
  <si>
    <t>103</t>
  </si>
  <si>
    <t>104</t>
  </si>
  <si>
    <t>110</t>
  </si>
  <si>
    <t>113</t>
  </si>
  <si>
    <t>122</t>
  </si>
  <si>
    <t>125</t>
  </si>
  <si>
    <t>150</t>
  </si>
  <si>
    <t>153</t>
  </si>
  <si>
    <t>156</t>
  </si>
  <si>
    <t>157</t>
  </si>
  <si>
    <t>158</t>
  </si>
  <si>
    <t>159</t>
  </si>
  <si>
    <t>160</t>
  </si>
  <si>
    <t>161</t>
  </si>
  <si>
    <t>162</t>
  </si>
  <si>
    <t>164</t>
  </si>
  <si>
    <t xml:space="preserve">                   на 2024 год и на плановый период 2025 и 2026 годов</t>
  </si>
  <si>
    <t>Прогноз доходов бюджета на 2023 год</t>
  </si>
  <si>
    <t>Оценка исполнения 2023 года</t>
  </si>
  <si>
    <t>на 2026 год</t>
  </si>
  <si>
    <t>012.1.16.01133.01.0000.140</t>
  </si>
  <si>
    <t>012.1.16.01193.01.0000.140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</si>
  <si>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</si>
  <si>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024.1.16.01093.01.0000.140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</si>
  <si>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</si>
  <si>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182.1.03.02231.01.0000.110</t>
  </si>
  <si>
    <t>182.1.03.02241.01.0000.110</t>
  </si>
  <si>
    <t>182.1.03.02251.01.0000.110</t>
  </si>
  <si>
    <t>182.1.03.02261.01.0000.110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</si>
  <si>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</si>
  <si>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182.1.01.02140.01.0000.110</t>
  </si>
  <si>
    <t>182.1.01.02130.01.0000.110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</si>
  <si>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</si>
  <si>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</si>
  <si>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182.1.09.07012.04.0000.110</t>
  </si>
  <si>
    <t>Налог на рекламу, мобилизуемый на территориях городских округов</t>
  </si>
  <si>
    <t>182.1.09.07032.04.0000.110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</si>
  <si>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</si>
  <si>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206.2.02.45156.04.0000.150</t>
  </si>
  <si>
    <t>206.2.02.49999.04.0000.150</t>
  </si>
  <si>
    <t>207.1.17.15020.04.0019.150</t>
  </si>
  <si>
    <t>Инициативные платежи, зачисляемые в бюджеты городских округов (инициативный проект "Внешний и внутренний ремонт здания МУСО "Социально-реабилитационный центр для несовершеннолетни" по ул. Ленина, д.23 в г. Копейске, Челябинской области")</t>
  </si>
  <si>
    <t>207.2.07.04020.04.0000.150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</si>
  <si>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</si>
  <si>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208.1.17.15020.04.0017.150</t>
  </si>
  <si>
    <t>208.1.17.15020.04.0022.150</t>
  </si>
  <si>
    <t>208.1.17.15020.04.0024.150</t>
  </si>
  <si>
    <t>208.1.17.15020.04.0025.150</t>
  </si>
  <si>
    <t>208.1.17.15020.04.0028.150</t>
  </si>
  <si>
    <t>208.1.17.15020.04.0030.150</t>
  </si>
  <si>
    <t>Инициативные платежи, зачисляемые в бюджеты городских округов (инициативный проект "Новая столовая")</t>
  </si>
  <si>
    <t>Инициативные платежи, зачисляемые в бюджеты городских округов (инициативный проект "Штаб волонтерских отрядов "Копейск – город молодых")</t>
  </si>
  <si>
    <t>Инициативные платежи, зачисляемые в бюджеты городских округов (инициативный проект "Капитальный ремонт помещений пищеблока, актового зала и приобретение оборудования в МОУ "СОШ № 49")</t>
  </si>
  <si>
    <t>Инициативные платежи, зачисляемые в бюджеты городских округов (инициативный проект "Капитальный ремонт спортивной площадки МОУ "Средняя общеобразовательная школа № 42")</t>
  </si>
  <si>
    <t>Инициативные платежи, зачисляемые в бюджеты городских округов (инициативный проект "Внутренний и внешний капитальный ремонт и оснащение спортивного зала Филиала № 2 МОУ "СОШ № 47" Копейского городского округа")</t>
  </si>
  <si>
    <t>Инициативные платежи, зачисляемые в бюджеты городских округов (инициативный проект "Благоустройство детской площадки")</t>
  </si>
  <si>
    <t>208.2.02.25171.04.0000.150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</si>
  <si>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</si>
  <si>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208.2.02.25172.04.0000.150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</si>
  <si>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</si>
  <si>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208.2.02.45179.04.0000.150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</si>
  <si>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</si>
  <si>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208.2.02.49999.04.0000.150</t>
  </si>
  <si>
    <t>Прочие доходы от компенсации затрат бюджетов городских  округов (возврат дебиторской задолженности прошлых лет)</t>
  </si>
  <si>
    <t>209.1.13.02994.04.0400.130</t>
  </si>
  <si>
    <t>209.1.17.15020.04.0026.130</t>
  </si>
  <si>
    <t>Инициативные платежи, зачисляемые в бюджеты городских округов (инициативный проект "Капитальный ремонт кровли МУ "Дом культуры им. Петрякова")</t>
  </si>
  <si>
    <t>Субсидии бюджетам городских округов на поддержку отрасли культуры</t>
  </si>
  <si>
    <t>209.2.02.49999.04.0000.150</t>
  </si>
  <si>
    <t>211.1.17.15020.04.0018.130</t>
  </si>
  <si>
    <t>211.1.17.15020.04.0020.130</t>
  </si>
  <si>
    <t>211.1.17.15020.04.0021.130</t>
  </si>
  <si>
    <t>211.1.17.15020.04.0023.130</t>
  </si>
  <si>
    <t>211.1.17.15020.04.0027.130</t>
  </si>
  <si>
    <t>Инициативные платежи, зачисляемые в бюджеты городских округов (инициативный проект "Пусть светится ярко "Наш Парк!")</t>
  </si>
  <si>
    <t>Инициативные платежи, зачисляемые в бюджеты городских округов (инициативный проект "Благоустройство территории")</t>
  </si>
  <si>
    <t>Инициативные платежи, зачисляемые в бюджеты городских округов (инициативный проект "Благоустройство прилегающей территории между МДОУ "Детский сад № 51" и ул. П. Томилова д.18б")</t>
  </si>
  <si>
    <t>Инициативные платежи, зачисляемые в бюджеты городских округов (инициативный проект "Благоустройство сквера "Шахтерская слава" у здания МУ "Дом культуры им. 30 лет ВЛКСМ")</t>
  </si>
  <si>
    <t>Инициативные платежи, зачисляемые в бюджеты городских округов (инициативный проект "Ремонт покрытия тротуара по пер. Тореза")</t>
  </si>
  <si>
    <t>211.2.02.20300.04.0000.150</t>
  </si>
  <si>
    <t>211.2.02.20303.04.0000.150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</si>
  <si>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</si>
  <si>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</si>
  <si>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211.2.07.04050.04.0000.150</t>
  </si>
  <si>
    <t>211.2.19.25232.04.0000.150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</si>
  <si>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</si>
  <si>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212.1.17.15020.04.0029.150</t>
  </si>
  <si>
    <t>Инициативные платежи, зачисляемые в бюджеты городских округов (инициативный проект "Спортивно-культурный комплекс "ТОС Козырево")</t>
  </si>
  <si>
    <t>212.2.18.04010.04.0000.150</t>
  </si>
  <si>
    <t>Субсидии бюджетам городских округов на строительство зданий для размещения дошкольных образовательных организаций в целях создания дополнительных мест для детей дошкольного возраста</t>
  </si>
  <si>
    <t>208.1.16.10032.04.0000.140</t>
  </si>
  <si>
    <t>106</t>
  </si>
  <si>
    <t>205.2.02.15009.04.0000.150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</si>
  <si>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</si>
  <si>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24</t>
  </si>
  <si>
    <t>29</t>
  </si>
  <si>
    <t>34</t>
  </si>
  <si>
    <t>36</t>
  </si>
  <si>
    <t>49</t>
  </si>
  <si>
    <t>56</t>
  </si>
  <si>
    <t>69</t>
  </si>
  <si>
    <t>76</t>
  </si>
  <si>
    <t>89</t>
  </si>
  <si>
    <t>101</t>
  </si>
  <si>
    <t>115</t>
  </si>
  <si>
    <t>116</t>
  </si>
  <si>
    <t>117</t>
  </si>
  <si>
    <t>123</t>
  </si>
  <si>
    <t>127</t>
  </si>
  <si>
    <t>128</t>
  </si>
  <si>
    <t>129</t>
  </si>
  <si>
    <t>130</t>
  </si>
  <si>
    <t>133</t>
  </si>
  <si>
    <t>134</t>
  </si>
  <si>
    <t>144</t>
  </si>
  <si>
    <t>147</t>
  </si>
  <si>
    <t>154</t>
  </si>
  <si>
    <t>155</t>
  </si>
  <si>
    <t>163</t>
  </si>
  <si>
    <t>211.2.02.25243.04.0000.150</t>
  </si>
  <si>
    <t>211.2.02.25520.04.0000.150</t>
  </si>
  <si>
    <t>165</t>
  </si>
  <si>
    <t>166</t>
  </si>
  <si>
    <t>Субсидии бюджетам городских округов на строительство и реконструкция (модернизация) объектов питьевого водоснабжения</t>
  </si>
  <si>
    <t>Субсидии бюджетам городских округов на создание новых мест в общеобразовательных организациях, расположенных на территории Челябинской областия, за счет средств областного бюджета</t>
  </si>
  <si>
    <t>211.1.17.15020.04.0031.130</t>
  </si>
  <si>
    <t>211.1.17.15020.04.0032.130</t>
  </si>
  <si>
    <t>211.1.17.15020.04.0033.130</t>
  </si>
  <si>
    <t>Инициативные платежи, зачисляемые в бюджеты городских округов (Ремонт асфальтового покрытия межквартального заезда между МКД № 1а по ул. Хохрякова и № 66 по     ул. Екимова, между МКД № 37а по пр. Победы и МКД № 66 по ул. Екимова)</t>
  </si>
  <si>
    <t>Инициативные платежи, зачисляемые в бюджеты городских округов (Ремонт асфальтового покрытия межквартального заезда между МКД № 36 по пр. Победы и № 36а по пр. Победы)</t>
  </si>
  <si>
    <t>Инициативные платежи, зачисляемые в бюджеты городских округов (Ремонт асфальтового покрытия межквартального заезда для МКД № 16, 16а, 16б, 18 по пр. Победы)</t>
  </si>
  <si>
    <t>211.1.17.15020.04.0034.130</t>
  </si>
  <si>
    <t>Инициативные платежи, зачисляемые в бюджеты городских округов (Устройство пешеходного тротуара по ул. Новосибирская, от ул. Кемеровская до МОУ «СОШ № 43» (пос. Кадровик))</t>
  </si>
  <si>
    <t>211.1.17.15020.04.0035.130</t>
  </si>
  <si>
    <t xml:space="preserve">Инициативные платежи, зачисляемые в бюджеты городских округов (Благоустройство сквера, детская площадка «Ручейная)
</t>
  </si>
  <si>
    <t xml:space="preserve">Инициативные платежи, зачисляемые в бюджеты городских округов (Ремонт асфальтового покрытия между жилыми домами № 29-№ 31 по ул. Ленина г. Копейск)
</t>
  </si>
  <si>
    <t>211.1.17.15020.04.0036.130</t>
  </si>
  <si>
    <t>211.1.17.15020.04.0037.130</t>
  </si>
  <si>
    <t>Инициативные платежи, зачисляемые в бюджеты городских округов (Каток в сквере Калинина)</t>
  </si>
  <si>
    <t>211.1.17.15020.04.0038.130</t>
  </si>
  <si>
    <t>Инициативные платежи, зачисляемые в бюджеты городских округов (Ремонт асфальтового покрытия межквартального проезда за домом Калинина, 11б)</t>
  </si>
  <si>
    <t>211.1.17.15020.04.0039.130</t>
  </si>
  <si>
    <t>Инициативные платежи, зачисляемые в бюджеты городских округов (Ремонт асфальтового покрытия автодороги по ул. Волкова)</t>
  </si>
  <si>
    <t>211.1.17.15020.04.0040.130</t>
  </si>
  <si>
    <t>Инициативные платежи, зачисляемые в бюджеты городских округов (Благоустройство тротуара ведущего к озеру Шелюгино)</t>
  </si>
  <si>
    <t>211.1.17.15020.04.0043.130</t>
  </si>
  <si>
    <t>Инициативные платежи, зачисляемые в бюджеты городских округов (Ремонт асфальтового покрытия и опиловка аварийных деревьев межквартального проезда на участке – поворот с улицы 26 Партсъезда между домами № 5 и № 7 до улицы Ленина дом    № 14)</t>
  </si>
  <si>
    <t>211.1.17.15020.04.0044.130</t>
  </si>
  <si>
    <t>Инициативные платежи, зачисляемые в бюджеты городских округов (Ремонт асфальтового покрытия межквартального проезда на участке поворот с улицы Российской дом № 4 до улицы Северная между домами № 7 и № 11)</t>
  </si>
  <si>
    <t>211.1.17.15020.04.0045.130</t>
  </si>
  <si>
    <t>Инициативные платежи, зачисляемые в бюджеты городских округов (Ремонт асфальтового покрытия межквартального проезда на участке поворот с улицы 26 Партсъезда между домами № 1а и № 3 до улицы Ленина дом № 6)</t>
  </si>
  <si>
    <t>211.1.17.15020.04.0046.130</t>
  </si>
  <si>
    <t>Инициативные платежи, зачисляемые в бюджеты городских округов (Обустройство тротуара по              ул. Крылова)</t>
  </si>
  <si>
    <t>211.1.17.15020.04.0047.130</t>
  </si>
  <si>
    <t>Инициативные платежи, зачисляемые в бюджеты городских округов (Ремонт асфальтового покрытия межквартального проезда от  ул. Гольца до жилого дома по ул. Жданова,21)</t>
  </si>
  <si>
    <t>209.1.17.15020.04.0041.130</t>
  </si>
  <si>
    <t>209.1.17.15020.04.0042.130</t>
  </si>
  <si>
    <t>Инициативные платежи, зачисляемые в бюджеты городских округов (Капитальный ремонт входной группы МУ «Дом культуры   им. Петрякова»)</t>
  </si>
  <si>
    <t>Инициативные платежи, зачисляемые в бюджеты городских округов (Благоустройство территории Дома культуры пос. РМЗ для проведения культурно-массовых мероприятий)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</si>
  <si>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</si>
  <si>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</si>
  <si>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</si>
  <si>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</si>
  <si>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</si>
  <si>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</si>
  <si>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</si>
  <si>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</si>
  <si>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</si>
  <si>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</si>
  <si>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</si>
  <si>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</si>
  <si>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</si>
  <si>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</si>
  <si>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</si>
  <si>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</si>
  <si>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</si>
  <si>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Кассовые поступления 2023 года, по состоянию на 01.12.2023 года</t>
  </si>
  <si>
    <t>207.1.17.01040.04.0000.180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</si>
</sst>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left" vertical="top"/>
    </xf>
    <xf numFmtId="49" fontId="2" fillId="0" borderId="2" xfId="0" applyNumberFormat="1" applyFont="1" applyFill="1" applyBorder="1" applyAlignment="1" applyProtection="1">
      <alignment horizontal="left"/>
    </xf>
    <xf numFmtId="4" fontId="2" fillId="0" borderId="2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/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196"/>
  <sheetViews>
    <sheetView showGridLines="0" tabSelected="1" zoomScale="69" zoomScaleNormal="69" workbookViewId="0">
      <pane xSplit="4" ySplit="11" topLeftCell="E195" activePane="bottomRight" state="frozen"/>
      <selection pane="topRight" activeCell="E1" sqref="E1"/>
      <selection pane="bottomLeft" activeCell="A12" sqref="A12"/>
      <selection pane="bottomRight" activeCell="K181" sqref="K181"/>
    </sheetView>
  </sheetViews>
  <sheetFormatPr defaultRowHeight="12.75" customHeight="1" x14ac:dyDescent="0.2"/>
  <cols>
    <col min="1" max="1" width="9.140625" style="10"/>
    <col min="2" max="2" width="26.140625" style="2" customWidth="1"/>
    <col min="3" max="3" width="30.42578125" style="2" customWidth="1"/>
    <col min="4" max="4" width="58.28515625" style="26" customWidth="1"/>
    <col min="5" max="5" width="24" style="2" customWidth="1"/>
    <col min="6" max="6" width="11" style="10" customWidth="1"/>
    <col min="7" max="12" width="17" style="2" customWidth="1"/>
    <col min="13" max="13" width="20.42578125" style="2" customWidth="1"/>
    <col min="14" max="14" width="13.28515625" style="2" customWidth="1"/>
    <col min="15" max="16" width="13.140625" style="2" customWidth="1"/>
    <col min="17" max="17" width="12.85546875" style="2" customWidth="1"/>
    <col min="18" max="18" width="13.5703125" style="2" customWidth="1"/>
    <col min="19" max="19" width="11.5703125" style="2" customWidth="1"/>
    <col min="20" max="16384" width="9.140625" style="2"/>
  </cols>
  <sheetData>
    <row r="1" spans="1:12" ht="23.25" customHeight="1" x14ac:dyDescent="0.2">
      <c r="A1" s="42" t="s">
        <v>129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3.25" customHeight="1" x14ac:dyDescent="0.2">
      <c r="A2" s="42" t="s">
        <v>421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2.75" customHeight="1" x14ac:dyDescent="0.2">
      <c r="B3" s="10"/>
      <c r="C3" s="10"/>
      <c r="D3" s="22"/>
      <c r="E3" s="10"/>
      <c r="G3" s="10"/>
      <c r="H3" s="34"/>
      <c r="I3" s="10"/>
      <c r="J3" s="10"/>
      <c r="K3" s="10"/>
      <c r="L3" s="10" t="s">
        <v>130</v>
      </c>
    </row>
    <row r="4" spans="1:12" ht="12.75" customHeight="1" x14ac:dyDescent="0.2">
      <c r="A4" s="41" t="s">
        <v>131</v>
      </c>
      <c r="B4" s="41"/>
      <c r="D4" s="23"/>
      <c r="E4" s="9"/>
      <c r="K4" s="2" t="s">
        <v>132</v>
      </c>
      <c r="L4" s="7"/>
    </row>
    <row r="5" spans="1:12" ht="12.75" customHeight="1" x14ac:dyDescent="0.2">
      <c r="A5" s="41" t="s">
        <v>133</v>
      </c>
      <c r="B5" s="41"/>
      <c r="C5" s="43" t="s">
        <v>0</v>
      </c>
      <c r="D5" s="43"/>
      <c r="E5" s="43"/>
      <c r="F5" s="43"/>
      <c r="G5" s="43"/>
      <c r="K5" s="2" t="s">
        <v>134</v>
      </c>
      <c r="L5" s="7"/>
    </row>
    <row r="6" spans="1:12" ht="12.75" customHeight="1" x14ac:dyDescent="0.2">
      <c r="B6" s="9"/>
      <c r="D6" s="23"/>
      <c r="E6" s="9"/>
      <c r="K6" s="2" t="s">
        <v>135</v>
      </c>
      <c r="L6" s="7"/>
    </row>
    <row r="7" spans="1:12" ht="12.75" customHeight="1" x14ac:dyDescent="0.2">
      <c r="A7" s="41" t="s">
        <v>136</v>
      </c>
      <c r="B7" s="41"/>
      <c r="C7" s="3" t="s">
        <v>137</v>
      </c>
      <c r="D7" s="24"/>
      <c r="E7" s="11"/>
      <c r="F7" s="4"/>
      <c r="G7" s="3"/>
      <c r="K7" s="2" t="s">
        <v>138</v>
      </c>
      <c r="L7" s="7"/>
    </row>
    <row r="8" spans="1:12" ht="12.75" customHeight="1" x14ac:dyDescent="0.2">
      <c r="B8" s="9"/>
      <c r="C8" s="5"/>
      <c r="D8" s="25"/>
      <c r="E8" s="1"/>
      <c r="F8" s="6"/>
      <c r="G8" s="5"/>
      <c r="K8" s="2" t="s">
        <v>139</v>
      </c>
      <c r="L8" s="7"/>
    </row>
    <row r="9" spans="1:12" ht="12.75" customHeight="1" x14ac:dyDescent="0.2">
      <c r="A9" s="41" t="s">
        <v>140</v>
      </c>
      <c r="B9" s="41"/>
      <c r="C9" s="3" t="s">
        <v>165</v>
      </c>
      <c r="D9" s="23"/>
      <c r="E9" s="9"/>
      <c r="K9" s="2" t="s">
        <v>141</v>
      </c>
      <c r="L9" s="7"/>
    </row>
    <row r="10" spans="1:12" s="13" customFormat="1" ht="12.75" customHeight="1" x14ac:dyDescent="0.25">
      <c r="A10" s="44" t="s">
        <v>125</v>
      </c>
      <c r="B10" s="49" t="s">
        <v>142</v>
      </c>
      <c r="C10" s="46" t="s">
        <v>143</v>
      </c>
      <c r="D10" s="48"/>
      <c r="E10" s="44" t="s">
        <v>144</v>
      </c>
      <c r="F10" s="44" t="s">
        <v>145</v>
      </c>
      <c r="G10" s="44" t="s">
        <v>422</v>
      </c>
      <c r="H10" s="44" t="s">
        <v>581</v>
      </c>
      <c r="I10" s="44" t="s">
        <v>423</v>
      </c>
      <c r="J10" s="46" t="s">
        <v>146</v>
      </c>
      <c r="K10" s="47"/>
      <c r="L10" s="48"/>
    </row>
    <row r="11" spans="1:12" s="13" customFormat="1" ht="81" customHeight="1" x14ac:dyDescent="0.25">
      <c r="A11" s="45"/>
      <c r="B11" s="50"/>
      <c r="C11" s="8" t="s">
        <v>147</v>
      </c>
      <c r="D11" s="12" t="s">
        <v>131</v>
      </c>
      <c r="E11" s="45"/>
      <c r="F11" s="45"/>
      <c r="G11" s="45"/>
      <c r="H11" s="45"/>
      <c r="I11" s="45"/>
      <c r="J11" s="8" t="s">
        <v>219</v>
      </c>
      <c r="K11" s="8" t="s">
        <v>340</v>
      </c>
      <c r="L11" s="8" t="s">
        <v>424</v>
      </c>
    </row>
    <row r="12" spans="1:12" s="13" customFormat="1" ht="125.25" customHeight="1" x14ac:dyDescent="0.25">
      <c r="A12" s="39" t="s">
        <v>388</v>
      </c>
      <c r="B12" s="14" t="s">
        <v>148</v>
      </c>
      <c r="C12" s="8" t="s">
        <v>222</v>
      </c>
      <c r="D12" s="15" t="s">
        <v>223</v>
      </c>
      <c r="E12" s="27" t="s">
        <v>166</v>
      </c>
      <c r="F12" s="39" t="s">
        <v>388</v>
      </c>
      <c r="G12" s="28">
        <v>40</v>
      </c>
      <c r="H12" s="28">
        <v>40</v>
      </c>
      <c r="I12" s="28">
        <v>40</v>
      </c>
      <c r="J12" s="28">
        <v>0</v>
      </c>
      <c r="K12" s="28">
        <v>0</v>
      </c>
      <c r="L12" s="28">
        <v>0</v>
      </c>
    </row>
    <row r="13" spans="1:12" s="13" customFormat="1" ht="94.5" x14ac:dyDescent="0.25">
      <c r="A13" s="40" t="s">
        <v>389</v>
      </c>
      <c r="B13" s="14" t="s">
        <v>148</v>
      </c>
      <c r="C13" s="8" t="s">
        <v>167</v>
      </c>
      <c r="D13" s="15" t="s">
        <v>168</v>
      </c>
      <c r="E13" s="27" t="s">
        <v>169</v>
      </c>
      <c r="F13" s="40" t="s">
        <v>389</v>
      </c>
      <c r="G13" s="28">
        <v>10.4</v>
      </c>
      <c r="H13" s="28">
        <v>8.6999999999999993</v>
      </c>
      <c r="I13" s="28">
        <v>10.4</v>
      </c>
      <c r="J13" s="28">
        <v>6</v>
      </c>
      <c r="K13" s="28">
        <v>6</v>
      </c>
      <c r="L13" s="28">
        <v>6</v>
      </c>
    </row>
    <row r="14" spans="1:12" s="13" customFormat="1" ht="126" x14ac:dyDescent="0.25">
      <c r="A14" s="40" t="s">
        <v>390</v>
      </c>
      <c r="B14" s="14" t="s">
        <v>148</v>
      </c>
      <c r="C14" s="8" t="s">
        <v>170</v>
      </c>
      <c r="D14" s="15" t="s">
        <v>171</v>
      </c>
      <c r="E14" s="27" t="s">
        <v>169</v>
      </c>
      <c r="F14" s="40" t="s">
        <v>390</v>
      </c>
      <c r="G14" s="28">
        <v>14.9</v>
      </c>
      <c r="H14" s="28">
        <v>18.3</v>
      </c>
      <c r="I14" s="28">
        <v>18.3</v>
      </c>
      <c r="J14" s="28">
        <v>20</v>
      </c>
      <c r="K14" s="28">
        <v>20</v>
      </c>
      <c r="L14" s="28">
        <v>20</v>
      </c>
    </row>
    <row r="15" spans="1:12" s="13" customFormat="1" ht="94.5" x14ac:dyDescent="0.25">
      <c r="A15" s="40" t="s">
        <v>391</v>
      </c>
      <c r="B15" s="14" t="s">
        <v>148</v>
      </c>
      <c r="C15" s="8" t="s">
        <v>172</v>
      </c>
      <c r="D15" s="15" t="s">
        <v>173</v>
      </c>
      <c r="E15" s="27" t="s">
        <v>169</v>
      </c>
      <c r="F15" s="40" t="s">
        <v>391</v>
      </c>
      <c r="G15" s="28">
        <v>5.2</v>
      </c>
      <c r="H15" s="28">
        <v>6.1</v>
      </c>
      <c r="I15" s="28">
        <v>6.1</v>
      </c>
      <c r="J15" s="28">
        <v>5.3</v>
      </c>
      <c r="K15" s="28">
        <v>5.3</v>
      </c>
      <c r="L15" s="28">
        <v>5.3</v>
      </c>
    </row>
    <row r="16" spans="1:12" s="13" customFormat="1" ht="94.5" x14ac:dyDescent="0.25">
      <c r="A16" s="40" t="s">
        <v>221</v>
      </c>
      <c r="B16" s="14" t="s">
        <v>148</v>
      </c>
      <c r="C16" s="8" t="s">
        <v>338</v>
      </c>
      <c r="D16" s="15" t="s">
        <v>339</v>
      </c>
      <c r="E16" s="27" t="s">
        <v>169</v>
      </c>
      <c r="F16" s="40" t="s">
        <v>221</v>
      </c>
      <c r="G16" s="28">
        <v>0</v>
      </c>
      <c r="H16" s="28">
        <v>0</v>
      </c>
      <c r="I16" s="28">
        <v>0</v>
      </c>
      <c r="J16" s="28">
        <v>40</v>
      </c>
      <c r="K16" s="28">
        <v>40</v>
      </c>
      <c r="L16" s="28">
        <v>40</v>
      </c>
    </row>
    <row r="17" spans="1:12" s="13" customFormat="1" ht="94.5" x14ac:dyDescent="0.25">
      <c r="A17" s="40" t="s">
        <v>235</v>
      </c>
      <c r="B17" s="14" t="s">
        <v>148</v>
      </c>
      <c r="C17" s="8" t="s">
        <v>425</v>
      </c>
      <c r="D17" s="15" t="s">
        <v>224</v>
      </c>
      <c r="E17" s="27" t="s">
        <v>169</v>
      </c>
      <c r="F17" s="40" t="s">
        <v>235</v>
      </c>
      <c r="G17" s="28">
        <v>-1</v>
      </c>
      <c r="H17" s="28">
        <v>-1</v>
      </c>
      <c r="I17" s="28">
        <v>-1</v>
      </c>
      <c r="J17" s="28">
        <f>0.5+1</f>
        <v>1.5</v>
      </c>
      <c r="K17" s="28">
        <v>1.5</v>
      </c>
      <c r="L17" s="28">
        <v>1.5</v>
      </c>
    </row>
    <row r="18" spans="1:12" s="13" customFormat="1" ht="94.5" x14ac:dyDescent="0.25">
      <c r="A18" s="40" t="s">
        <v>236</v>
      </c>
      <c r="B18" s="14" t="s">
        <v>148</v>
      </c>
      <c r="C18" s="8" t="s">
        <v>426</v>
      </c>
      <c r="D18" s="15" t="s">
        <v>427</v>
      </c>
      <c r="E18" s="35" t="s">
        <v>169</v>
      </c>
      <c r="F18" s="40" t="s">
        <v>236</v>
      </c>
      <c r="G18" s="28">
        <v>2.1</v>
      </c>
      <c r="H18" s="28">
        <v>2.1</v>
      </c>
      <c r="I18" s="28">
        <v>2.1</v>
      </c>
      <c r="J18" s="28">
        <v>0</v>
      </c>
      <c r="K18" s="28">
        <v>0</v>
      </c>
      <c r="L18" s="28">
        <v>0</v>
      </c>
    </row>
    <row r="19" spans="1:12" s="13" customFormat="1" ht="110.25" x14ac:dyDescent="0.25">
      <c r="A19" s="40" t="s">
        <v>237</v>
      </c>
      <c r="B19" s="14" t="s">
        <v>148</v>
      </c>
      <c r="C19" s="8" t="s">
        <v>174</v>
      </c>
      <c r="D19" s="15" t="s">
        <v>175</v>
      </c>
      <c r="E19" s="27" t="s">
        <v>169</v>
      </c>
      <c r="F19" s="40" t="s">
        <v>237</v>
      </c>
      <c r="G19" s="28">
        <v>38.200000000000003</v>
      </c>
      <c r="H19" s="28">
        <v>31.4</v>
      </c>
      <c r="I19" s="28">
        <v>38.200000000000003</v>
      </c>
      <c r="J19" s="28">
        <v>40</v>
      </c>
      <c r="K19" s="28">
        <v>40</v>
      </c>
      <c r="L19" s="28">
        <v>40</v>
      </c>
    </row>
    <row r="20" spans="1:12" s="13" customFormat="1" ht="94.5" x14ac:dyDescent="0.25">
      <c r="A20" s="40" t="s">
        <v>238</v>
      </c>
      <c r="B20" s="14" t="s">
        <v>148</v>
      </c>
      <c r="C20" s="8" t="s">
        <v>176</v>
      </c>
      <c r="D20" s="15" t="s">
        <v>168</v>
      </c>
      <c r="E20" s="27" t="s">
        <v>177</v>
      </c>
      <c r="F20" s="40" t="s">
        <v>238</v>
      </c>
      <c r="G20" s="28">
        <v>29.9</v>
      </c>
      <c r="H20" s="28">
        <v>46.8</v>
      </c>
      <c r="I20" s="28">
        <v>46.8</v>
      </c>
      <c r="J20" s="28">
        <v>27</v>
      </c>
      <c r="K20" s="28">
        <v>27</v>
      </c>
      <c r="L20" s="28">
        <v>27</v>
      </c>
    </row>
    <row r="21" spans="1:12" s="13" customFormat="1" ht="126" x14ac:dyDescent="0.25">
      <c r="A21" s="40" t="s">
        <v>239</v>
      </c>
      <c r="B21" s="14" t="s">
        <v>148</v>
      </c>
      <c r="C21" s="8" t="s">
        <v>178</v>
      </c>
      <c r="D21" s="15" t="s">
        <v>171</v>
      </c>
      <c r="E21" s="27" t="s">
        <v>177</v>
      </c>
      <c r="F21" s="40" t="s">
        <v>239</v>
      </c>
      <c r="G21" s="28">
        <v>270.89999999999998</v>
      </c>
      <c r="H21" s="28">
        <v>238.6</v>
      </c>
      <c r="I21" s="28">
        <v>270.89999999999998</v>
      </c>
      <c r="J21" s="28">
        <v>283.2</v>
      </c>
      <c r="K21" s="28">
        <v>283.2</v>
      </c>
      <c r="L21" s="28">
        <v>283.2</v>
      </c>
    </row>
    <row r="22" spans="1:12" s="13" customFormat="1" ht="94.5" x14ac:dyDescent="0.25">
      <c r="A22" s="40" t="s">
        <v>240</v>
      </c>
      <c r="B22" s="14" t="s">
        <v>148</v>
      </c>
      <c r="C22" s="8" t="s">
        <v>179</v>
      </c>
      <c r="D22" s="15" t="s">
        <v>173</v>
      </c>
      <c r="E22" s="27" t="s">
        <v>177</v>
      </c>
      <c r="F22" s="40" t="s">
        <v>240</v>
      </c>
      <c r="G22" s="28">
        <v>200.5</v>
      </c>
      <c r="H22" s="28">
        <v>884.8</v>
      </c>
      <c r="I22" s="28">
        <v>884.8</v>
      </c>
      <c r="J22" s="28">
        <v>323.60000000000002</v>
      </c>
      <c r="K22" s="28">
        <v>323.60000000000002</v>
      </c>
      <c r="L22" s="28">
        <v>323.60000000000002</v>
      </c>
    </row>
    <row r="23" spans="1:12" s="13" customFormat="1" ht="110.25" x14ac:dyDescent="0.25">
      <c r="A23" s="40" t="s">
        <v>241</v>
      </c>
      <c r="B23" s="14" t="s">
        <v>148</v>
      </c>
      <c r="C23" s="8" t="s">
        <v>180</v>
      </c>
      <c r="D23" s="15" t="s">
        <v>181</v>
      </c>
      <c r="E23" s="27" t="s">
        <v>177</v>
      </c>
      <c r="F23" s="40" t="s">
        <v>241</v>
      </c>
      <c r="G23" s="28">
        <v>8.3000000000000007</v>
      </c>
      <c r="H23" s="28">
        <v>14</v>
      </c>
      <c r="I23" s="28">
        <v>14</v>
      </c>
      <c r="J23" s="28">
        <v>8.6</v>
      </c>
      <c r="K23" s="28">
        <v>8.6</v>
      </c>
      <c r="L23" s="28">
        <v>8.6</v>
      </c>
    </row>
    <row r="24" spans="1:12" s="13" customFormat="1" ht="110.25" x14ac:dyDescent="0.25">
      <c r="A24" s="40" t="s">
        <v>242</v>
      </c>
      <c r="B24" s="14" t="s">
        <v>148</v>
      </c>
      <c r="C24" s="8" t="s">
        <v>428</v>
      </c>
      <c r="D24" s="15" t="s">
        <v>429</v>
      </c>
      <c r="E24" s="35" t="s">
        <v>177</v>
      </c>
      <c r="F24" s="40" t="s">
        <v>242</v>
      </c>
      <c r="G24" s="28">
        <v>3.1</v>
      </c>
      <c r="H24" s="28">
        <v>0.1</v>
      </c>
      <c r="I24" s="28">
        <v>3.1</v>
      </c>
      <c r="J24" s="28">
        <v>0.3</v>
      </c>
      <c r="K24" s="28">
        <v>0.3</v>
      </c>
      <c r="L24" s="28">
        <v>0.3</v>
      </c>
    </row>
    <row r="25" spans="1:12" s="13" customFormat="1" ht="94.5" x14ac:dyDescent="0.25">
      <c r="A25" s="40" t="s">
        <v>243</v>
      </c>
      <c r="B25" s="14" t="s">
        <v>148</v>
      </c>
      <c r="C25" s="8" t="s">
        <v>182</v>
      </c>
      <c r="D25" s="15" t="s">
        <v>183</v>
      </c>
      <c r="E25" s="27" t="s">
        <v>177</v>
      </c>
      <c r="F25" s="40" t="s">
        <v>243</v>
      </c>
      <c r="G25" s="28">
        <v>1.2</v>
      </c>
      <c r="H25" s="28">
        <v>1.2</v>
      </c>
      <c r="I25" s="28">
        <v>1.2</v>
      </c>
      <c r="J25" s="28">
        <v>2.1</v>
      </c>
      <c r="K25" s="28">
        <v>2.1</v>
      </c>
      <c r="L25" s="28">
        <v>2.1</v>
      </c>
    </row>
    <row r="26" spans="1:12" s="13" customFormat="1" ht="126" x14ac:dyDescent="0.25">
      <c r="A26" s="40" t="s">
        <v>244</v>
      </c>
      <c r="B26" s="14" t="s">
        <v>148</v>
      </c>
      <c r="C26" s="8" t="s">
        <v>184</v>
      </c>
      <c r="D26" s="15" t="s">
        <v>185</v>
      </c>
      <c r="E26" s="27" t="s">
        <v>177</v>
      </c>
      <c r="F26" s="40" t="s">
        <v>244</v>
      </c>
      <c r="G26" s="28">
        <v>228.8</v>
      </c>
      <c r="H26" s="28">
        <v>241.6</v>
      </c>
      <c r="I26" s="28">
        <v>241.6</v>
      </c>
      <c r="J26" s="28">
        <v>266.5</v>
      </c>
      <c r="K26" s="28">
        <v>266.5</v>
      </c>
      <c r="L26" s="28">
        <v>266.5</v>
      </c>
    </row>
    <row r="27" spans="1:12" s="13" customFormat="1" ht="141.75" x14ac:dyDescent="0.25">
      <c r="A27" s="40" t="s">
        <v>245</v>
      </c>
      <c r="B27" s="14" t="s">
        <v>148</v>
      </c>
      <c r="C27" s="8" t="s">
        <v>186</v>
      </c>
      <c r="D27" s="15" t="s">
        <v>187</v>
      </c>
      <c r="E27" s="27" t="s">
        <v>177</v>
      </c>
      <c r="F27" s="40" t="s">
        <v>245</v>
      </c>
      <c r="G27" s="28">
        <v>28</v>
      </c>
      <c r="H27" s="28">
        <v>24.8</v>
      </c>
      <c r="I27" s="28">
        <v>28</v>
      </c>
      <c r="J27" s="28">
        <v>32.799999999999997</v>
      </c>
      <c r="K27" s="28">
        <v>32.799999999999997</v>
      </c>
      <c r="L27" s="28">
        <v>32.799999999999997</v>
      </c>
    </row>
    <row r="28" spans="1:12" s="13" customFormat="1" ht="110.25" x14ac:dyDescent="0.25">
      <c r="A28" s="40" t="s">
        <v>246</v>
      </c>
      <c r="B28" s="14" t="s">
        <v>148</v>
      </c>
      <c r="C28" s="8" t="s">
        <v>188</v>
      </c>
      <c r="D28" s="15" t="s">
        <v>189</v>
      </c>
      <c r="E28" s="27" t="s">
        <v>177</v>
      </c>
      <c r="F28" s="40" t="s">
        <v>246</v>
      </c>
      <c r="G28" s="28">
        <v>2.1</v>
      </c>
      <c r="H28" s="28">
        <v>5.6</v>
      </c>
      <c r="I28" s="28">
        <v>5.6</v>
      </c>
      <c r="J28" s="28">
        <v>2.9</v>
      </c>
      <c r="K28" s="28">
        <v>2.9</v>
      </c>
      <c r="L28" s="28">
        <v>2.9</v>
      </c>
    </row>
    <row r="29" spans="1:12" s="13" customFormat="1" ht="94.5" x14ac:dyDescent="0.25">
      <c r="A29" s="40" t="s">
        <v>247</v>
      </c>
      <c r="B29" s="14" t="s">
        <v>148</v>
      </c>
      <c r="C29" s="8" t="s">
        <v>190</v>
      </c>
      <c r="D29" s="15" t="s">
        <v>191</v>
      </c>
      <c r="E29" s="27" t="s">
        <v>177</v>
      </c>
      <c r="F29" s="40" t="s">
        <v>247</v>
      </c>
      <c r="G29" s="28">
        <v>208.3</v>
      </c>
      <c r="H29" s="28">
        <v>219</v>
      </c>
      <c r="I29" s="28">
        <v>219</v>
      </c>
      <c r="J29" s="28">
        <v>181.3</v>
      </c>
      <c r="K29" s="28">
        <v>181.3</v>
      </c>
      <c r="L29" s="28">
        <v>181.3</v>
      </c>
    </row>
    <row r="30" spans="1:12" s="13" customFormat="1" ht="110.25" x14ac:dyDescent="0.25">
      <c r="A30" s="40" t="s">
        <v>248</v>
      </c>
      <c r="B30" s="14" t="s">
        <v>148</v>
      </c>
      <c r="C30" s="8" t="s">
        <v>192</v>
      </c>
      <c r="D30" s="15" t="s">
        <v>175</v>
      </c>
      <c r="E30" s="27" t="s">
        <v>177</v>
      </c>
      <c r="F30" s="40" t="s">
        <v>248</v>
      </c>
      <c r="G30" s="28">
        <v>1011.9</v>
      </c>
      <c r="H30" s="28">
        <v>866.4</v>
      </c>
      <c r="I30" s="28">
        <v>1011.9</v>
      </c>
      <c r="J30" s="28">
        <v>987.7</v>
      </c>
      <c r="K30" s="28">
        <v>987.7</v>
      </c>
      <c r="L30" s="28">
        <v>987.7</v>
      </c>
    </row>
    <row r="31" spans="1:12" s="13" customFormat="1" ht="126" x14ac:dyDescent="0.25">
      <c r="A31" s="40" t="s">
        <v>220</v>
      </c>
      <c r="B31" s="14" t="s">
        <v>148</v>
      </c>
      <c r="C31" s="8" t="s">
        <v>384</v>
      </c>
      <c r="D31" s="15" t="s">
        <v>223</v>
      </c>
      <c r="E31" s="33" t="s">
        <v>385</v>
      </c>
      <c r="F31" s="40" t="s">
        <v>220</v>
      </c>
      <c r="G31" s="28">
        <v>37.200000000000003</v>
      </c>
      <c r="H31" s="28">
        <v>0</v>
      </c>
      <c r="I31" s="28">
        <v>0</v>
      </c>
      <c r="J31" s="28">
        <v>9.5</v>
      </c>
      <c r="K31" s="28">
        <v>12.7</v>
      </c>
      <c r="L31" s="28">
        <v>15.8</v>
      </c>
    </row>
    <row r="32" spans="1:12" s="13" customFormat="1" ht="47.25" x14ac:dyDescent="0.25">
      <c r="A32" s="40" t="s">
        <v>249</v>
      </c>
      <c r="B32" s="14" t="s">
        <v>149</v>
      </c>
      <c r="C32" s="8" t="s">
        <v>126</v>
      </c>
      <c r="D32" s="15" t="s">
        <v>193</v>
      </c>
      <c r="E32" s="27" t="s">
        <v>41</v>
      </c>
      <c r="F32" s="40" t="s">
        <v>249</v>
      </c>
      <c r="G32" s="28">
        <v>785.2</v>
      </c>
      <c r="H32" s="28">
        <v>695.8</v>
      </c>
      <c r="I32" s="28">
        <v>785.2</v>
      </c>
      <c r="J32" s="28">
        <v>729.7</v>
      </c>
      <c r="K32" s="28">
        <v>772.6</v>
      </c>
      <c r="L32" s="28">
        <v>818</v>
      </c>
    </row>
    <row r="33" spans="1:15" s="13" customFormat="1" ht="47.25" x14ac:dyDescent="0.25">
      <c r="A33" s="40" t="s">
        <v>392</v>
      </c>
      <c r="B33" s="14" t="s">
        <v>149</v>
      </c>
      <c r="C33" s="8" t="s">
        <v>194</v>
      </c>
      <c r="D33" s="15" t="s">
        <v>195</v>
      </c>
      <c r="E33" s="27" t="s">
        <v>41</v>
      </c>
      <c r="F33" s="40" t="s">
        <v>392</v>
      </c>
      <c r="G33" s="28">
        <v>52.5</v>
      </c>
      <c r="H33" s="28">
        <v>37.5</v>
      </c>
      <c r="I33" s="28">
        <v>52.5</v>
      </c>
      <c r="J33" s="28">
        <v>35.4</v>
      </c>
      <c r="K33" s="28">
        <v>37.5</v>
      </c>
      <c r="L33" s="28">
        <v>39.700000000000003</v>
      </c>
    </row>
    <row r="34" spans="1:15" s="13" customFormat="1" ht="47.25" x14ac:dyDescent="0.25">
      <c r="A34" s="40" t="s">
        <v>250</v>
      </c>
      <c r="B34" s="14" t="s">
        <v>149</v>
      </c>
      <c r="C34" s="8" t="s">
        <v>127</v>
      </c>
      <c r="D34" s="15" t="s">
        <v>196</v>
      </c>
      <c r="E34" s="27" t="s">
        <v>41</v>
      </c>
      <c r="F34" s="40" t="s">
        <v>250</v>
      </c>
      <c r="G34" s="28">
        <v>13663.9</v>
      </c>
      <c r="H34" s="28">
        <v>13675.1</v>
      </c>
      <c r="I34" s="28">
        <v>13675.1</v>
      </c>
      <c r="J34" s="28">
        <v>15494.9</v>
      </c>
      <c r="K34" s="28">
        <v>16406</v>
      </c>
      <c r="L34" s="28">
        <v>17370.7</v>
      </c>
    </row>
    <row r="35" spans="1:15" s="13" customFormat="1" ht="47.25" x14ac:dyDescent="0.25">
      <c r="A35" s="40" t="s">
        <v>499</v>
      </c>
      <c r="B35" s="14" t="s">
        <v>149</v>
      </c>
      <c r="C35" s="8" t="s">
        <v>128</v>
      </c>
      <c r="D35" s="15" t="s">
        <v>197</v>
      </c>
      <c r="E35" s="27" t="s">
        <v>41</v>
      </c>
      <c r="F35" s="40" t="s">
        <v>499</v>
      </c>
      <c r="G35" s="28">
        <v>2.9</v>
      </c>
      <c r="H35" s="28">
        <v>3.2</v>
      </c>
      <c r="I35" s="28">
        <v>3.2</v>
      </c>
      <c r="J35" s="28">
        <v>3.1</v>
      </c>
      <c r="K35" s="28">
        <v>3.3</v>
      </c>
      <c r="L35" s="28">
        <v>3.5</v>
      </c>
    </row>
    <row r="36" spans="1:15" s="13" customFormat="1" ht="94.5" x14ac:dyDescent="0.25">
      <c r="A36" s="40" t="s">
        <v>251</v>
      </c>
      <c r="B36" s="14" t="s">
        <v>151</v>
      </c>
      <c r="C36" s="8" t="s">
        <v>88</v>
      </c>
      <c r="D36" s="15" t="s">
        <v>32</v>
      </c>
      <c r="E36" s="27" t="s">
        <v>8</v>
      </c>
      <c r="F36" s="40" t="s">
        <v>251</v>
      </c>
      <c r="G36" s="28">
        <v>1138524.3</v>
      </c>
      <c r="H36" s="28">
        <v>1070442.8999999999</v>
      </c>
      <c r="I36" s="28">
        <v>1138524.3</v>
      </c>
      <c r="J36" s="28">
        <v>1231273.6000000001</v>
      </c>
      <c r="K36" s="28">
        <v>1408737</v>
      </c>
      <c r="L36" s="28">
        <v>1545963.7</v>
      </c>
      <c r="M36" s="37"/>
      <c r="N36" s="37"/>
      <c r="O36" s="37"/>
    </row>
    <row r="37" spans="1:15" s="13" customFormat="1" ht="126" x14ac:dyDescent="0.25">
      <c r="A37" s="40" t="s">
        <v>252</v>
      </c>
      <c r="B37" s="14" t="s">
        <v>151</v>
      </c>
      <c r="C37" s="8" t="s">
        <v>89</v>
      </c>
      <c r="D37" s="15" t="s">
        <v>33</v>
      </c>
      <c r="E37" s="27" t="s">
        <v>8</v>
      </c>
      <c r="F37" s="40" t="s">
        <v>252</v>
      </c>
      <c r="G37" s="28">
        <v>18770</v>
      </c>
      <c r="H37" s="28">
        <v>19021.900000000001</v>
      </c>
      <c r="I37" s="28">
        <v>19021.8</v>
      </c>
      <c r="J37" s="28">
        <v>12420.6</v>
      </c>
      <c r="K37" s="28">
        <v>13149.8</v>
      </c>
      <c r="L37" s="28">
        <v>13508.7</v>
      </c>
    </row>
    <row r="38" spans="1:15" s="13" customFormat="1" ht="47.25" x14ac:dyDescent="0.25">
      <c r="A38" s="40" t="s">
        <v>253</v>
      </c>
      <c r="B38" s="14" t="s">
        <v>151</v>
      </c>
      <c r="C38" s="8" t="s">
        <v>90</v>
      </c>
      <c r="D38" s="15" t="s">
        <v>34</v>
      </c>
      <c r="E38" s="27" t="s">
        <v>8</v>
      </c>
      <c r="F38" s="40" t="s">
        <v>253</v>
      </c>
      <c r="G38" s="28">
        <v>21228.2</v>
      </c>
      <c r="H38" s="28">
        <v>20017.099999999999</v>
      </c>
      <c r="I38" s="28">
        <v>21228.2</v>
      </c>
      <c r="J38" s="28">
        <v>13894.1</v>
      </c>
      <c r="K38" s="28">
        <v>14710</v>
      </c>
      <c r="L38" s="28">
        <v>15111.5</v>
      </c>
    </row>
    <row r="39" spans="1:15" s="13" customFormat="1" ht="110.25" x14ac:dyDescent="0.25">
      <c r="A39" s="40" t="s">
        <v>254</v>
      </c>
      <c r="B39" s="14" t="s">
        <v>151</v>
      </c>
      <c r="C39" s="8" t="s">
        <v>87</v>
      </c>
      <c r="D39" s="15" t="s">
        <v>31</v>
      </c>
      <c r="E39" s="27" t="s">
        <v>8</v>
      </c>
      <c r="F39" s="40" t="s">
        <v>254</v>
      </c>
      <c r="G39" s="28">
        <v>3802.2</v>
      </c>
      <c r="H39" s="28">
        <v>3888.4</v>
      </c>
      <c r="I39" s="28">
        <v>3888.4</v>
      </c>
      <c r="J39" s="28">
        <v>2966.7</v>
      </c>
      <c r="K39" s="28">
        <v>3186.8</v>
      </c>
      <c r="L39" s="28">
        <v>3271.3</v>
      </c>
    </row>
    <row r="40" spans="1:15" s="13" customFormat="1" ht="157.5" x14ac:dyDescent="0.25">
      <c r="A40" s="40" t="s">
        <v>500</v>
      </c>
      <c r="B40" s="14" t="s">
        <v>151</v>
      </c>
      <c r="C40" s="8" t="s">
        <v>225</v>
      </c>
      <c r="D40" s="15" t="s">
        <v>434</v>
      </c>
      <c r="E40" s="35" t="s">
        <v>8</v>
      </c>
      <c r="F40" s="40" t="s">
        <v>500</v>
      </c>
      <c r="G40" s="28">
        <v>80007.100000000006</v>
      </c>
      <c r="H40" s="28">
        <v>65674.899999999994</v>
      </c>
      <c r="I40" s="28">
        <v>80007.100000000006</v>
      </c>
      <c r="J40" s="28">
        <v>80000</v>
      </c>
      <c r="K40" s="28">
        <v>80000</v>
      </c>
      <c r="L40" s="28">
        <v>80000</v>
      </c>
    </row>
    <row r="41" spans="1:15" s="13" customFormat="1" ht="63" x14ac:dyDescent="0.25">
      <c r="A41" s="40" t="s">
        <v>255</v>
      </c>
      <c r="B41" s="14" t="s">
        <v>151</v>
      </c>
      <c r="C41" s="8" t="s">
        <v>436</v>
      </c>
      <c r="D41" s="15" t="s">
        <v>437</v>
      </c>
      <c r="E41" s="35" t="s">
        <v>8</v>
      </c>
      <c r="F41" s="40" t="s">
        <v>255</v>
      </c>
      <c r="G41" s="28">
        <v>27518.1</v>
      </c>
      <c r="H41" s="28">
        <v>29266.2</v>
      </c>
      <c r="I41" s="28">
        <v>29266.2</v>
      </c>
      <c r="J41" s="28">
        <v>0</v>
      </c>
      <c r="K41" s="28">
        <v>0</v>
      </c>
      <c r="L41" s="28">
        <v>0</v>
      </c>
    </row>
    <row r="42" spans="1:15" s="13" customFormat="1" ht="63" x14ac:dyDescent="0.25">
      <c r="A42" s="40" t="s">
        <v>256</v>
      </c>
      <c r="B42" s="14" t="s">
        <v>151</v>
      </c>
      <c r="C42" s="8" t="s">
        <v>435</v>
      </c>
      <c r="D42" s="15" t="s">
        <v>438</v>
      </c>
      <c r="E42" s="35" t="s">
        <v>8</v>
      </c>
      <c r="F42" s="40" t="s">
        <v>256</v>
      </c>
      <c r="G42" s="28">
        <v>177591.4</v>
      </c>
      <c r="H42" s="28">
        <v>178305.8</v>
      </c>
      <c r="I42" s="28">
        <v>178305.7</v>
      </c>
      <c r="J42" s="28">
        <v>120569.2</v>
      </c>
      <c r="K42" s="28">
        <v>127648.6</v>
      </c>
      <c r="L42" s="28">
        <v>131132.70000000001</v>
      </c>
    </row>
    <row r="43" spans="1:15" s="13" customFormat="1" ht="141.75" x14ac:dyDescent="0.25">
      <c r="A43" s="40" t="s">
        <v>393</v>
      </c>
      <c r="B43" s="14" t="s">
        <v>150</v>
      </c>
      <c r="C43" s="8" t="s">
        <v>430</v>
      </c>
      <c r="D43" s="15" t="s">
        <v>20</v>
      </c>
      <c r="E43" s="27" t="s">
        <v>19</v>
      </c>
      <c r="F43" s="40" t="s">
        <v>393</v>
      </c>
      <c r="G43" s="28">
        <v>13884.2</v>
      </c>
      <c r="H43" s="28">
        <v>12989.1</v>
      </c>
      <c r="I43" s="28">
        <v>13884.2</v>
      </c>
      <c r="J43" s="28">
        <v>16247.9</v>
      </c>
      <c r="K43" s="28">
        <v>16677</v>
      </c>
      <c r="L43" s="28">
        <v>17003.3</v>
      </c>
    </row>
    <row r="44" spans="1:15" s="13" customFormat="1" ht="157.5" x14ac:dyDescent="0.25">
      <c r="A44" s="40" t="s">
        <v>394</v>
      </c>
      <c r="B44" s="14" t="s">
        <v>150</v>
      </c>
      <c r="C44" s="8" t="s">
        <v>431</v>
      </c>
      <c r="D44" s="15" t="s">
        <v>21</v>
      </c>
      <c r="E44" s="27" t="s">
        <v>19</v>
      </c>
      <c r="F44" s="40" t="s">
        <v>394</v>
      </c>
      <c r="G44" s="28">
        <v>72.7</v>
      </c>
      <c r="H44" s="28">
        <v>69.3</v>
      </c>
      <c r="I44" s="28">
        <v>72.7</v>
      </c>
      <c r="J44" s="28">
        <v>77.400000000000006</v>
      </c>
      <c r="K44" s="28">
        <v>87.6</v>
      </c>
      <c r="L44" s="28">
        <v>90.3</v>
      </c>
    </row>
    <row r="45" spans="1:15" s="13" customFormat="1" ht="141.75" x14ac:dyDescent="0.25">
      <c r="A45" s="40" t="s">
        <v>501</v>
      </c>
      <c r="B45" s="14" t="s">
        <v>150</v>
      </c>
      <c r="C45" s="8" t="s">
        <v>432</v>
      </c>
      <c r="D45" s="15" t="s">
        <v>18</v>
      </c>
      <c r="E45" s="27" t="s">
        <v>19</v>
      </c>
      <c r="F45" s="40" t="s">
        <v>501</v>
      </c>
      <c r="G45" s="28">
        <v>15000</v>
      </c>
      <c r="H45" s="28">
        <v>13564.4</v>
      </c>
      <c r="I45" s="28">
        <v>15000</v>
      </c>
      <c r="J45" s="28">
        <v>16847.2</v>
      </c>
      <c r="K45" s="28">
        <v>17363.7</v>
      </c>
      <c r="L45" s="28">
        <v>17709</v>
      </c>
    </row>
    <row r="46" spans="1:15" s="13" customFormat="1" ht="141.75" x14ac:dyDescent="0.25">
      <c r="A46" s="40" t="s">
        <v>395</v>
      </c>
      <c r="B46" s="14" t="s">
        <v>150</v>
      </c>
      <c r="C46" s="8" t="s">
        <v>433</v>
      </c>
      <c r="D46" s="15" t="s">
        <v>22</v>
      </c>
      <c r="E46" s="27" t="s">
        <v>19</v>
      </c>
      <c r="F46" s="40" t="s">
        <v>395</v>
      </c>
      <c r="G46" s="28">
        <v>-1683.4</v>
      </c>
      <c r="H46" s="28">
        <v>-1443.2</v>
      </c>
      <c r="I46" s="28">
        <v>-1683.4</v>
      </c>
      <c r="J46" s="28">
        <v>-2019</v>
      </c>
      <c r="K46" s="28">
        <v>-2073.1</v>
      </c>
      <c r="L46" s="28">
        <v>-2160.3000000000002</v>
      </c>
    </row>
    <row r="47" spans="1:15" s="13" customFormat="1" ht="31.5" x14ac:dyDescent="0.25">
      <c r="A47" s="40" t="s">
        <v>502</v>
      </c>
      <c r="B47" s="14" t="s">
        <v>152</v>
      </c>
      <c r="C47" s="8" t="s">
        <v>93</v>
      </c>
      <c r="D47" s="15" t="s">
        <v>37</v>
      </c>
      <c r="E47" s="27" t="s">
        <v>8</v>
      </c>
      <c r="F47" s="40" t="s">
        <v>502</v>
      </c>
      <c r="G47" s="28">
        <v>164145.20000000001</v>
      </c>
      <c r="H47" s="28">
        <v>165547.5</v>
      </c>
      <c r="I47" s="28">
        <v>165547.5</v>
      </c>
      <c r="J47" s="28">
        <v>179113.1</v>
      </c>
      <c r="K47" s="28">
        <v>191120.8</v>
      </c>
      <c r="L47" s="28">
        <v>204529.8</v>
      </c>
    </row>
    <row r="48" spans="1:15" s="13" customFormat="1" ht="78.75" x14ac:dyDescent="0.25">
      <c r="A48" s="40" t="s">
        <v>257</v>
      </c>
      <c r="B48" s="14" t="s">
        <v>152</v>
      </c>
      <c r="C48" s="8" t="s">
        <v>94</v>
      </c>
      <c r="D48" s="15" t="s">
        <v>38</v>
      </c>
      <c r="E48" s="27" t="s">
        <v>8</v>
      </c>
      <c r="F48" s="40" t="s">
        <v>257</v>
      </c>
      <c r="G48" s="28">
        <v>63490.7</v>
      </c>
      <c r="H48" s="28">
        <v>61494.6</v>
      </c>
      <c r="I48" s="28">
        <v>63490.7</v>
      </c>
      <c r="J48" s="28">
        <v>70348</v>
      </c>
      <c r="K48" s="28">
        <v>75064.2</v>
      </c>
      <c r="L48" s="28">
        <v>80330.7</v>
      </c>
    </row>
    <row r="49" spans="1:12" s="13" customFormat="1" ht="63" x14ac:dyDescent="0.25">
      <c r="A49" s="40" t="s">
        <v>258</v>
      </c>
      <c r="B49" s="14" t="s">
        <v>152</v>
      </c>
      <c r="C49" s="8" t="s">
        <v>95</v>
      </c>
      <c r="D49" s="15" t="s">
        <v>39</v>
      </c>
      <c r="E49" s="27" t="s">
        <v>8</v>
      </c>
      <c r="F49" s="40" t="s">
        <v>258</v>
      </c>
      <c r="G49" s="28">
        <v>-3.5</v>
      </c>
      <c r="H49" s="28">
        <v>-3.5</v>
      </c>
      <c r="I49" s="28">
        <v>-3.5</v>
      </c>
      <c r="J49" s="28">
        <v>0</v>
      </c>
      <c r="K49" s="28">
        <v>0</v>
      </c>
      <c r="L49" s="28">
        <v>0</v>
      </c>
    </row>
    <row r="50" spans="1:12" s="13" customFormat="1" ht="47.25" x14ac:dyDescent="0.25">
      <c r="A50" s="40" t="s">
        <v>259</v>
      </c>
      <c r="B50" s="14" t="s">
        <v>152</v>
      </c>
      <c r="C50" s="8" t="s">
        <v>86</v>
      </c>
      <c r="D50" s="15" t="s">
        <v>30</v>
      </c>
      <c r="E50" s="27" t="s">
        <v>8</v>
      </c>
      <c r="F50" s="40" t="s">
        <v>259</v>
      </c>
      <c r="G50" s="28">
        <v>6.5</v>
      </c>
      <c r="H50" s="28">
        <v>6.5</v>
      </c>
      <c r="I50" s="28">
        <v>6.5</v>
      </c>
      <c r="J50" s="28">
        <v>0</v>
      </c>
      <c r="K50" s="28">
        <v>0</v>
      </c>
      <c r="L50" s="28">
        <v>0</v>
      </c>
    </row>
    <row r="51" spans="1:12" s="13" customFormat="1" ht="31.5" x14ac:dyDescent="0.25">
      <c r="A51" s="40" t="s">
        <v>396</v>
      </c>
      <c r="B51" s="14" t="s">
        <v>152</v>
      </c>
      <c r="C51" s="8" t="s">
        <v>80</v>
      </c>
      <c r="D51" s="15" t="s">
        <v>25</v>
      </c>
      <c r="E51" s="27" t="s">
        <v>8</v>
      </c>
      <c r="F51" s="40" t="s">
        <v>396</v>
      </c>
      <c r="G51" s="28">
        <v>-959</v>
      </c>
      <c r="H51" s="28">
        <v>-914.3</v>
      </c>
      <c r="I51" s="28">
        <v>-914.3</v>
      </c>
      <c r="J51" s="28">
        <v>0</v>
      </c>
      <c r="K51" s="28">
        <v>0</v>
      </c>
      <c r="L51" s="28">
        <v>0</v>
      </c>
    </row>
    <row r="52" spans="1:12" s="13" customFormat="1" ht="47.25" x14ac:dyDescent="0.25">
      <c r="A52" s="40" t="s">
        <v>260</v>
      </c>
      <c r="B52" s="14" t="s">
        <v>152</v>
      </c>
      <c r="C52" s="8" t="s">
        <v>81</v>
      </c>
      <c r="D52" s="15" t="s">
        <v>26</v>
      </c>
      <c r="E52" s="27" t="s">
        <v>8</v>
      </c>
      <c r="F52" s="40" t="s">
        <v>260</v>
      </c>
      <c r="G52" s="28">
        <v>0.9</v>
      </c>
      <c r="H52" s="28">
        <v>0.9</v>
      </c>
      <c r="I52" s="28">
        <v>0.9</v>
      </c>
      <c r="J52" s="28">
        <v>0</v>
      </c>
      <c r="K52" s="28">
        <v>0</v>
      </c>
      <c r="L52" s="28">
        <v>0</v>
      </c>
    </row>
    <row r="53" spans="1:12" s="13" customFormat="1" ht="31.5" x14ac:dyDescent="0.25">
      <c r="A53" s="40" t="s">
        <v>261</v>
      </c>
      <c r="B53" s="14" t="s">
        <v>152</v>
      </c>
      <c r="C53" s="8" t="s">
        <v>82</v>
      </c>
      <c r="D53" s="15" t="s">
        <v>27</v>
      </c>
      <c r="E53" s="27" t="s">
        <v>8</v>
      </c>
      <c r="F53" s="40" t="s">
        <v>261</v>
      </c>
      <c r="G53" s="28">
        <v>1.5</v>
      </c>
      <c r="H53" s="28">
        <v>1.5</v>
      </c>
      <c r="I53" s="28">
        <v>1.5</v>
      </c>
      <c r="J53" s="28">
        <v>0</v>
      </c>
      <c r="K53" s="28">
        <v>0</v>
      </c>
      <c r="L53" s="28">
        <v>0</v>
      </c>
    </row>
    <row r="54" spans="1:12" s="13" customFormat="1" ht="47.25" x14ac:dyDescent="0.25">
      <c r="A54" s="40" t="s">
        <v>262</v>
      </c>
      <c r="B54" s="14" t="s">
        <v>152</v>
      </c>
      <c r="C54" s="8" t="s">
        <v>92</v>
      </c>
      <c r="D54" s="15" t="s">
        <v>36</v>
      </c>
      <c r="E54" s="27" t="s">
        <v>8</v>
      </c>
      <c r="F54" s="40" t="s">
        <v>262</v>
      </c>
      <c r="G54" s="28">
        <v>7943.2</v>
      </c>
      <c r="H54" s="28">
        <v>9133.2999999999993</v>
      </c>
      <c r="I54" s="28">
        <v>7943.1</v>
      </c>
      <c r="J54" s="28">
        <v>12000</v>
      </c>
      <c r="K54" s="28">
        <v>12100</v>
      </c>
      <c r="L54" s="28">
        <v>12200</v>
      </c>
    </row>
    <row r="55" spans="1:12" s="13" customFormat="1" ht="47.25" x14ac:dyDescent="0.25">
      <c r="A55" s="40" t="s">
        <v>263</v>
      </c>
      <c r="B55" s="14" t="s">
        <v>153</v>
      </c>
      <c r="C55" s="8" t="s">
        <v>91</v>
      </c>
      <c r="D55" s="15" t="s">
        <v>35</v>
      </c>
      <c r="E55" s="27" t="s">
        <v>8</v>
      </c>
      <c r="F55" s="40" t="s">
        <v>263</v>
      </c>
      <c r="G55" s="28">
        <v>66338.899999999994</v>
      </c>
      <c r="H55" s="28">
        <v>53047.7</v>
      </c>
      <c r="I55" s="28">
        <v>66338.899999999994</v>
      </c>
      <c r="J55" s="28">
        <v>65718</v>
      </c>
      <c r="K55" s="28">
        <v>65849.100000000006</v>
      </c>
      <c r="L55" s="28">
        <v>66268.7</v>
      </c>
    </row>
    <row r="56" spans="1:12" s="13" customFormat="1" ht="47.25" x14ac:dyDescent="0.25">
      <c r="A56" s="40" t="s">
        <v>264</v>
      </c>
      <c r="B56" s="14" t="s">
        <v>153</v>
      </c>
      <c r="C56" s="8" t="s">
        <v>84</v>
      </c>
      <c r="D56" s="15" t="s">
        <v>28</v>
      </c>
      <c r="E56" s="27" t="s">
        <v>8</v>
      </c>
      <c r="F56" s="40" t="s">
        <v>264</v>
      </c>
      <c r="G56" s="28">
        <v>59112.3</v>
      </c>
      <c r="H56" s="28">
        <v>59733.5</v>
      </c>
      <c r="I56" s="28">
        <v>59112.3</v>
      </c>
      <c r="J56" s="28">
        <v>61484.800000000003</v>
      </c>
      <c r="K56" s="28">
        <v>61484.800000000003</v>
      </c>
      <c r="L56" s="28">
        <v>61484.800000000003</v>
      </c>
    </row>
    <row r="57" spans="1:12" s="13" customFormat="1" ht="47.25" x14ac:dyDescent="0.25">
      <c r="A57" s="40" t="s">
        <v>265</v>
      </c>
      <c r="B57" s="14" t="s">
        <v>153</v>
      </c>
      <c r="C57" s="8" t="s">
        <v>85</v>
      </c>
      <c r="D57" s="15" t="s">
        <v>29</v>
      </c>
      <c r="E57" s="27" t="s">
        <v>8</v>
      </c>
      <c r="F57" s="40" t="s">
        <v>265</v>
      </c>
      <c r="G57" s="28">
        <v>14991.1</v>
      </c>
      <c r="H57" s="28">
        <v>15670.5</v>
      </c>
      <c r="I57" s="28">
        <v>15670.5</v>
      </c>
      <c r="J57" s="28">
        <v>15563.8</v>
      </c>
      <c r="K57" s="28">
        <v>15563.8</v>
      </c>
      <c r="L57" s="28">
        <v>15563.8</v>
      </c>
    </row>
    <row r="58" spans="1:12" s="13" customFormat="1" ht="47.25" x14ac:dyDescent="0.25">
      <c r="A58" s="40" t="s">
        <v>266</v>
      </c>
      <c r="B58" s="14" t="s">
        <v>154</v>
      </c>
      <c r="C58" s="8" t="s">
        <v>70</v>
      </c>
      <c r="D58" s="15" t="s">
        <v>9</v>
      </c>
      <c r="E58" s="27" t="s">
        <v>8</v>
      </c>
      <c r="F58" s="40" t="s">
        <v>266</v>
      </c>
      <c r="G58" s="28">
        <v>25708</v>
      </c>
      <c r="H58" s="28">
        <v>24014.1</v>
      </c>
      <c r="I58" s="28">
        <v>25708</v>
      </c>
      <c r="J58" s="28">
        <v>28438</v>
      </c>
      <c r="K58" s="28">
        <v>29180</v>
      </c>
      <c r="L58" s="28">
        <v>30029.200000000001</v>
      </c>
    </row>
    <row r="59" spans="1:12" s="13" customFormat="1" ht="78.75" x14ac:dyDescent="0.25">
      <c r="A59" s="40" t="s">
        <v>267</v>
      </c>
      <c r="B59" s="14" t="s">
        <v>155</v>
      </c>
      <c r="C59" s="8" t="s">
        <v>83</v>
      </c>
      <c r="D59" s="15" t="s">
        <v>199</v>
      </c>
      <c r="E59" s="27" t="s">
        <v>8</v>
      </c>
      <c r="F59" s="40" t="s">
        <v>267</v>
      </c>
      <c r="G59" s="28">
        <v>-8</v>
      </c>
      <c r="H59" s="28">
        <v>-8</v>
      </c>
      <c r="I59" s="28">
        <v>-8</v>
      </c>
      <c r="J59" s="28">
        <v>0</v>
      </c>
      <c r="K59" s="28">
        <v>0</v>
      </c>
      <c r="L59" s="28">
        <v>0</v>
      </c>
    </row>
    <row r="60" spans="1:12" s="13" customFormat="1" ht="78.75" x14ac:dyDescent="0.25">
      <c r="A60" s="40" t="s">
        <v>503</v>
      </c>
      <c r="B60" s="14" t="s">
        <v>155</v>
      </c>
      <c r="C60" s="8" t="s">
        <v>439</v>
      </c>
      <c r="D60" s="15" t="s">
        <v>440</v>
      </c>
      <c r="E60" s="35" t="s">
        <v>8</v>
      </c>
      <c r="F60" s="40" t="s">
        <v>503</v>
      </c>
      <c r="G60" s="28">
        <v>0.1</v>
      </c>
      <c r="H60" s="28">
        <v>0.1</v>
      </c>
      <c r="I60" s="28">
        <v>0.1</v>
      </c>
      <c r="J60" s="28">
        <v>0</v>
      </c>
      <c r="K60" s="28">
        <v>0</v>
      </c>
      <c r="L60" s="28">
        <v>0</v>
      </c>
    </row>
    <row r="61" spans="1:12" s="13" customFormat="1" ht="78.75" x14ac:dyDescent="0.25">
      <c r="A61" s="40" t="s">
        <v>268</v>
      </c>
      <c r="B61" s="14" t="s">
        <v>155</v>
      </c>
      <c r="C61" s="8" t="s">
        <v>441</v>
      </c>
      <c r="D61" s="15" t="s">
        <v>442</v>
      </c>
      <c r="E61" s="35" t="s">
        <v>8</v>
      </c>
      <c r="F61" s="40" t="s">
        <v>268</v>
      </c>
      <c r="G61" s="28">
        <v>-0.6</v>
      </c>
      <c r="H61" s="28">
        <v>-0.6</v>
      </c>
      <c r="I61" s="28">
        <v>-0.6</v>
      </c>
      <c r="J61" s="28">
        <v>0</v>
      </c>
      <c r="K61" s="28">
        <v>0</v>
      </c>
      <c r="L61" s="28">
        <v>0</v>
      </c>
    </row>
    <row r="62" spans="1:12" s="13" customFormat="1" ht="94.5" x14ac:dyDescent="0.25">
      <c r="A62" s="40" t="s">
        <v>269</v>
      </c>
      <c r="B62" s="14" t="s">
        <v>148</v>
      </c>
      <c r="C62" s="8" t="s">
        <v>200</v>
      </c>
      <c r="D62" s="15" t="s">
        <v>201</v>
      </c>
      <c r="E62" s="27" t="s">
        <v>8</v>
      </c>
      <c r="F62" s="40" t="s">
        <v>269</v>
      </c>
      <c r="G62" s="28">
        <v>42</v>
      </c>
      <c r="H62" s="28">
        <v>-21.9</v>
      </c>
      <c r="I62" s="28">
        <v>-21.9</v>
      </c>
      <c r="J62" s="28">
        <v>10</v>
      </c>
      <c r="K62" s="28">
        <v>10</v>
      </c>
      <c r="L62" s="28">
        <v>10</v>
      </c>
    </row>
    <row r="63" spans="1:12" s="13" customFormat="1" ht="78.75" x14ac:dyDescent="0.25">
      <c r="A63" s="40" t="s">
        <v>270</v>
      </c>
      <c r="B63" s="14" t="s">
        <v>148</v>
      </c>
      <c r="C63" s="8" t="s">
        <v>202</v>
      </c>
      <c r="D63" s="15" t="s">
        <v>198</v>
      </c>
      <c r="E63" s="27" t="s">
        <v>5</v>
      </c>
      <c r="F63" s="40" t="s">
        <v>270</v>
      </c>
      <c r="G63" s="28">
        <v>237.3</v>
      </c>
      <c r="H63" s="28">
        <v>182.6</v>
      </c>
      <c r="I63" s="28">
        <v>237.3</v>
      </c>
      <c r="J63" s="28">
        <v>150</v>
      </c>
      <c r="K63" s="28">
        <v>150</v>
      </c>
      <c r="L63" s="28">
        <v>150</v>
      </c>
    </row>
    <row r="64" spans="1:12" s="13" customFormat="1" ht="63" x14ac:dyDescent="0.25">
      <c r="A64" s="40" t="s">
        <v>271</v>
      </c>
      <c r="B64" s="14" t="s">
        <v>156</v>
      </c>
      <c r="C64" s="8" t="s">
        <v>341</v>
      </c>
      <c r="D64" s="15" t="s">
        <v>343</v>
      </c>
      <c r="E64" s="29" t="s">
        <v>342</v>
      </c>
      <c r="F64" s="40" t="s">
        <v>271</v>
      </c>
      <c r="G64" s="28">
        <v>0.2</v>
      </c>
      <c r="H64" s="28">
        <v>0.2</v>
      </c>
      <c r="I64" s="28">
        <v>0.2</v>
      </c>
      <c r="J64" s="28">
        <v>0</v>
      </c>
      <c r="K64" s="28">
        <v>0</v>
      </c>
      <c r="L64" s="28">
        <v>0</v>
      </c>
    </row>
    <row r="65" spans="1:12" s="13" customFormat="1" ht="94.5" x14ac:dyDescent="0.25">
      <c r="A65" s="40" t="s">
        <v>272</v>
      </c>
      <c r="B65" s="14" t="s">
        <v>148</v>
      </c>
      <c r="C65" s="8" t="s">
        <v>203</v>
      </c>
      <c r="D65" s="15" t="s">
        <v>204</v>
      </c>
      <c r="E65" s="27" t="s">
        <v>46</v>
      </c>
      <c r="F65" s="40" t="s">
        <v>272</v>
      </c>
      <c r="G65" s="28">
        <v>160.30000000000001</v>
      </c>
      <c r="H65" s="28">
        <v>196.2</v>
      </c>
      <c r="I65" s="28">
        <v>196.2</v>
      </c>
      <c r="J65" s="28">
        <v>55</v>
      </c>
      <c r="K65" s="28">
        <v>55</v>
      </c>
      <c r="L65" s="28">
        <v>55</v>
      </c>
    </row>
    <row r="66" spans="1:12" s="13" customFormat="1" ht="94.5" x14ac:dyDescent="0.25">
      <c r="A66" s="40" t="s">
        <v>273</v>
      </c>
      <c r="B66" s="14" t="s">
        <v>156</v>
      </c>
      <c r="C66" s="8" t="s">
        <v>344</v>
      </c>
      <c r="D66" s="15" t="s">
        <v>343</v>
      </c>
      <c r="E66" s="27" t="s">
        <v>10</v>
      </c>
      <c r="F66" s="40" t="s">
        <v>273</v>
      </c>
      <c r="G66" s="28">
        <v>21.8</v>
      </c>
      <c r="H66" s="28">
        <v>21.8</v>
      </c>
      <c r="I66" s="28">
        <v>21.8</v>
      </c>
      <c r="J66" s="28">
        <v>0</v>
      </c>
      <c r="K66" s="28">
        <v>0</v>
      </c>
      <c r="L66" s="28">
        <v>0</v>
      </c>
    </row>
    <row r="67" spans="1:12" s="13" customFormat="1" ht="94.5" x14ac:dyDescent="0.25">
      <c r="A67" s="40" t="s">
        <v>504</v>
      </c>
      <c r="B67" s="14" t="s">
        <v>156</v>
      </c>
      <c r="C67" s="8" t="s">
        <v>345</v>
      </c>
      <c r="D67" s="15" t="s">
        <v>346</v>
      </c>
      <c r="E67" s="29" t="s">
        <v>10</v>
      </c>
      <c r="F67" s="40" t="s">
        <v>504</v>
      </c>
      <c r="G67" s="28">
        <v>0.1</v>
      </c>
      <c r="H67" s="28">
        <v>0.1</v>
      </c>
      <c r="I67" s="28">
        <v>0.1</v>
      </c>
      <c r="J67" s="28">
        <v>0</v>
      </c>
      <c r="K67" s="28">
        <v>0</v>
      </c>
      <c r="L67" s="28">
        <v>0</v>
      </c>
    </row>
    <row r="68" spans="1:12" s="13" customFormat="1" ht="94.5" x14ac:dyDescent="0.25">
      <c r="A68" s="40" t="s">
        <v>274</v>
      </c>
      <c r="B68" s="14" t="s">
        <v>157</v>
      </c>
      <c r="C68" s="8" t="s">
        <v>71</v>
      </c>
      <c r="D68" s="15" t="s">
        <v>11</v>
      </c>
      <c r="E68" s="27" t="s">
        <v>10</v>
      </c>
      <c r="F68" s="40" t="s">
        <v>274</v>
      </c>
      <c r="G68" s="28">
        <v>249724</v>
      </c>
      <c r="H68" s="28">
        <v>210570.3</v>
      </c>
      <c r="I68" s="28">
        <v>249724</v>
      </c>
      <c r="J68" s="28">
        <f>349581</f>
        <v>349581</v>
      </c>
      <c r="K68" s="28">
        <v>108399</v>
      </c>
      <c r="L68" s="28">
        <v>91243</v>
      </c>
    </row>
    <row r="69" spans="1:12" s="13" customFormat="1" ht="94.5" x14ac:dyDescent="0.25">
      <c r="A69" s="40" t="s">
        <v>275</v>
      </c>
      <c r="B69" s="14" t="s">
        <v>157</v>
      </c>
      <c r="C69" s="8" t="s">
        <v>72</v>
      </c>
      <c r="D69" s="15" t="s">
        <v>12</v>
      </c>
      <c r="E69" s="27" t="s">
        <v>10</v>
      </c>
      <c r="F69" s="40" t="s">
        <v>275</v>
      </c>
      <c r="G69" s="28">
        <v>371011.1</v>
      </c>
      <c r="H69" s="28">
        <v>26301.1</v>
      </c>
      <c r="I69" s="28">
        <v>371011.1</v>
      </c>
      <c r="J69" s="28">
        <v>0</v>
      </c>
      <c r="K69" s="28">
        <v>0</v>
      </c>
      <c r="L69" s="28">
        <v>0</v>
      </c>
    </row>
    <row r="70" spans="1:12" s="13" customFormat="1" ht="94.5" x14ac:dyDescent="0.25">
      <c r="A70" s="40" t="s">
        <v>397</v>
      </c>
      <c r="B70" s="14" t="s">
        <v>157</v>
      </c>
      <c r="C70" s="8" t="s">
        <v>497</v>
      </c>
      <c r="D70" s="15" t="s">
        <v>498</v>
      </c>
      <c r="E70" s="36" t="s">
        <v>10</v>
      </c>
      <c r="F70" s="40" t="s">
        <v>397</v>
      </c>
      <c r="G70" s="28">
        <v>0</v>
      </c>
      <c r="H70" s="28">
        <v>0</v>
      </c>
      <c r="I70" s="28">
        <v>0</v>
      </c>
      <c r="J70" s="28">
        <v>63942.1</v>
      </c>
      <c r="K70" s="28">
        <v>63942.1</v>
      </c>
      <c r="L70" s="28">
        <v>63942.1</v>
      </c>
    </row>
    <row r="71" spans="1:12" s="13" customFormat="1" ht="94.5" x14ac:dyDescent="0.25">
      <c r="A71" s="40" t="s">
        <v>276</v>
      </c>
      <c r="B71" s="14" t="s">
        <v>157</v>
      </c>
      <c r="C71" s="8" t="s">
        <v>226</v>
      </c>
      <c r="D71" s="15" t="s">
        <v>227</v>
      </c>
      <c r="E71" s="27" t="s">
        <v>10</v>
      </c>
      <c r="F71" s="40" t="s">
        <v>276</v>
      </c>
      <c r="G71" s="28">
        <v>14117.8</v>
      </c>
      <c r="H71" s="28">
        <v>14117.8</v>
      </c>
      <c r="I71" s="28">
        <v>14117.8</v>
      </c>
      <c r="J71" s="28">
        <v>0</v>
      </c>
      <c r="K71" s="28">
        <v>0</v>
      </c>
      <c r="L71" s="28">
        <v>0</v>
      </c>
    </row>
    <row r="72" spans="1:12" s="13" customFormat="1" ht="126" x14ac:dyDescent="0.25">
      <c r="A72" s="40" t="s">
        <v>277</v>
      </c>
      <c r="B72" s="14" t="s">
        <v>154</v>
      </c>
      <c r="C72" s="8" t="s">
        <v>69</v>
      </c>
      <c r="D72" s="15" t="s">
        <v>6</v>
      </c>
      <c r="E72" s="27" t="s">
        <v>7</v>
      </c>
      <c r="F72" s="40" t="s">
        <v>277</v>
      </c>
      <c r="G72" s="28">
        <v>65.3</v>
      </c>
      <c r="H72" s="28">
        <v>40.299999999999997</v>
      </c>
      <c r="I72" s="28">
        <v>65.3</v>
      </c>
      <c r="J72" s="28">
        <v>100</v>
      </c>
      <c r="K72" s="28">
        <v>100</v>
      </c>
      <c r="L72" s="28">
        <v>100</v>
      </c>
    </row>
    <row r="73" spans="1:12" s="13" customFormat="1" ht="126" x14ac:dyDescent="0.25">
      <c r="A73" s="40" t="s">
        <v>278</v>
      </c>
      <c r="B73" s="14" t="s">
        <v>158</v>
      </c>
      <c r="C73" s="8" t="s">
        <v>347</v>
      </c>
      <c r="D73" s="15" t="s">
        <v>348</v>
      </c>
      <c r="E73" s="29" t="s">
        <v>7</v>
      </c>
      <c r="F73" s="40" t="s">
        <v>278</v>
      </c>
      <c r="G73" s="28">
        <v>121.9</v>
      </c>
      <c r="H73" s="28">
        <v>121.9</v>
      </c>
      <c r="I73" s="28">
        <v>121.9</v>
      </c>
      <c r="J73" s="28">
        <v>0</v>
      </c>
      <c r="K73" s="28">
        <v>0</v>
      </c>
      <c r="L73" s="28">
        <v>0</v>
      </c>
    </row>
    <row r="74" spans="1:12" s="13" customFormat="1" ht="126" x14ac:dyDescent="0.25">
      <c r="A74" s="40" t="s">
        <v>279</v>
      </c>
      <c r="B74" s="14" t="s">
        <v>158</v>
      </c>
      <c r="C74" s="8" t="s">
        <v>78</v>
      </c>
      <c r="D74" s="15" t="s">
        <v>23</v>
      </c>
      <c r="E74" s="27" t="s">
        <v>7</v>
      </c>
      <c r="F74" s="40" t="s">
        <v>279</v>
      </c>
      <c r="G74" s="28">
        <v>54259.1</v>
      </c>
      <c r="H74" s="28">
        <v>52559</v>
      </c>
      <c r="I74" s="28">
        <v>54259.1</v>
      </c>
      <c r="J74" s="28">
        <v>55000</v>
      </c>
      <c r="K74" s="28">
        <v>55000</v>
      </c>
      <c r="L74" s="28">
        <v>55000</v>
      </c>
    </row>
    <row r="75" spans="1:12" s="13" customFormat="1" ht="126" x14ac:dyDescent="0.25">
      <c r="A75" s="40" t="s">
        <v>280</v>
      </c>
      <c r="B75" s="14" t="s">
        <v>158</v>
      </c>
      <c r="C75" s="8" t="s">
        <v>79</v>
      </c>
      <c r="D75" s="15" t="s">
        <v>24</v>
      </c>
      <c r="E75" s="27" t="s">
        <v>7</v>
      </c>
      <c r="F75" s="40" t="s">
        <v>280</v>
      </c>
      <c r="G75" s="28">
        <v>974.8</v>
      </c>
      <c r="H75" s="28">
        <v>1144.5</v>
      </c>
      <c r="I75" s="28">
        <v>1144.5999999999999</v>
      </c>
      <c r="J75" s="28">
        <v>6520.4</v>
      </c>
      <c r="K75" s="28">
        <v>6520.4</v>
      </c>
      <c r="L75" s="28">
        <v>6520.4</v>
      </c>
    </row>
    <row r="76" spans="1:12" s="13" customFormat="1" ht="126" x14ac:dyDescent="0.25">
      <c r="A76" s="40" t="s">
        <v>281</v>
      </c>
      <c r="B76" s="14" t="s">
        <v>158</v>
      </c>
      <c r="C76" s="8" t="s">
        <v>77</v>
      </c>
      <c r="D76" s="15" t="s">
        <v>17</v>
      </c>
      <c r="E76" s="27" t="s">
        <v>7</v>
      </c>
      <c r="F76" s="40" t="s">
        <v>281</v>
      </c>
      <c r="G76" s="28">
        <v>11382.7</v>
      </c>
      <c r="H76" s="28">
        <v>10604.9</v>
      </c>
      <c r="I76" s="28">
        <v>11382.7</v>
      </c>
      <c r="J76" s="28">
        <v>10493.1</v>
      </c>
      <c r="K76" s="28">
        <v>10493.1</v>
      </c>
      <c r="L76" s="28">
        <v>10493.1</v>
      </c>
    </row>
    <row r="77" spans="1:12" s="13" customFormat="1" ht="126" x14ac:dyDescent="0.25">
      <c r="A77" s="40" t="s">
        <v>398</v>
      </c>
      <c r="B77" s="14" t="s">
        <v>158</v>
      </c>
      <c r="C77" s="8" t="s">
        <v>99</v>
      </c>
      <c r="D77" s="15" t="s">
        <v>47</v>
      </c>
      <c r="E77" s="27" t="s">
        <v>7</v>
      </c>
      <c r="F77" s="40" t="s">
        <v>398</v>
      </c>
      <c r="G77" s="28">
        <v>6232.2</v>
      </c>
      <c r="H77" s="28">
        <v>5946.7</v>
      </c>
      <c r="I77" s="28">
        <v>6232.2</v>
      </c>
      <c r="J77" s="28">
        <v>4000</v>
      </c>
      <c r="K77" s="28">
        <v>4000</v>
      </c>
      <c r="L77" s="28">
        <v>4000</v>
      </c>
    </row>
    <row r="78" spans="1:12" s="13" customFormat="1" ht="150" customHeight="1" x14ac:dyDescent="0.25">
      <c r="A78" s="40" t="s">
        <v>282</v>
      </c>
      <c r="B78" s="14" t="s">
        <v>158</v>
      </c>
      <c r="C78" s="8" t="s">
        <v>349</v>
      </c>
      <c r="D78" s="15" t="s">
        <v>350</v>
      </c>
      <c r="E78" s="27" t="s">
        <v>7</v>
      </c>
      <c r="F78" s="40" t="s">
        <v>282</v>
      </c>
      <c r="G78" s="28">
        <v>1254.5</v>
      </c>
      <c r="H78" s="28">
        <v>1441.7</v>
      </c>
      <c r="I78" s="28">
        <v>1441.7</v>
      </c>
      <c r="J78" s="28">
        <v>1500</v>
      </c>
      <c r="K78" s="28">
        <v>1500</v>
      </c>
      <c r="L78" s="28">
        <v>1500</v>
      </c>
    </row>
    <row r="79" spans="1:12" s="13" customFormat="1" ht="150" customHeight="1" x14ac:dyDescent="0.25">
      <c r="A79" s="40" t="s">
        <v>283</v>
      </c>
      <c r="B79" s="14" t="s">
        <v>158</v>
      </c>
      <c r="C79" s="8" t="s">
        <v>351</v>
      </c>
      <c r="D79" s="15" t="s">
        <v>352</v>
      </c>
      <c r="E79" s="29" t="s">
        <v>7</v>
      </c>
      <c r="F79" s="40" t="s">
        <v>283</v>
      </c>
      <c r="G79" s="28">
        <v>2018.5</v>
      </c>
      <c r="H79" s="28">
        <v>3124.7</v>
      </c>
      <c r="I79" s="28">
        <v>3124.7</v>
      </c>
      <c r="J79" s="28">
        <v>2000</v>
      </c>
      <c r="K79" s="28">
        <v>2000</v>
      </c>
      <c r="L79" s="28">
        <v>2000</v>
      </c>
    </row>
    <row r="80" spans="1:12" s="13" customFormat="1" ht="126" x14ac:dyDescent="0.25">
      <c r="A80" s="40" t="s">
        <v>505</v>
      </c>
      <c r="B80" s="14" t="s">
        <v>156</v>
      </c>
      <c r="C80" s="8" t="s">
        <v>353</v>
      </c>
      <c r="D80" s="15" t="s">
        <v>346</v>
      </c>
      <c r="E80" s="27" t="s">
        <v>7</v>
      </c>
      <c r="F80" s="40" t="s">
        <v>505</v>
      </c>
      <c r="G80" s="28">
        <v>13.6</v>
      </c>
      <c r="H80" s="28">
        <v>13.6</v>
      </c>
      <c r="I80" s="28">
        <v>13.6</v>
      </c>
      <c r="J80" s="28">
        <v>0</v>
      </c>
      <c r="K80" s="28">
        <v>0</v>
      </c>
      <c r="L80" s="28">
        <v>0</v>
      </c>
    </row>
    <row r="81" spans="1:12" s="13" customFormat="1" ht="128.25" customHeight="1" x14ac:dyDescent="0.25">
      <c r="A81" s="40" t="s">
        <v>399</v>
      </c>
      <c r="B81" s="14" t="s">
        <v>159</v>
      </c>
      <c r="C81" s="8" t="s">
        <v>228</v>
      </c>
      <c r="D81" s="15" t="s">
        <v>229</v>
      </c>
      <c r="E81" s="27" t="s">
        <v>7</v>
      </c>
      <c r="F81" s="40" t="s">
        <v>399</v>
      </c>
      <c r="G81" s="28">
        <v>762.5</v>
      </c>
      <c r="H81" s="28">
        <v>762.5</v>
      </c>
      <c r="I81" s="28">
        <v>762.5</v>
      </c>
      <c r="J81" s="28">
        <v>500</v>
      </c>
      <c r="K81" s="28">
        <v>500</v>
      </c>
      <c r="L81" s="28">
        <v>500</v>
      </c>
    </row>
    <row r="82" spans="1:12" s="13" customFormat="1" ht="126" x14ac:dyDescent="0.25">
      <c r="A82" s="40" t="s">
        <v>284</v>
      </c>
      <c r="B82" s="14" t="s">
        <v>159</v>
      </c>
      <c r="C82" s="8" t="s">
        <v>76</v>
      </c>
      <c r="D82" s="15" t="s">
        <v>16</v>
      </c>
      <c r="E82" s="27" t="s">
        <v>7</v>
      </c>
      <c r="F82" s="40" t="s">
        <v>284</v>
      </c>
      <c r="G82" s="28">
        <v>10006.1</v>
      </c>
      <c r="H82" s="28">
        <v>10347.1</v>
      </c>
      <c r="I82" s="28">
        <v>10347.1</v>
      </c>
      <c r="J82" s="28">
        <v>8381.7000000000007</v>
      </c>
      <c r="K82" s="28">
        <v>8381.7000000000007</v>
      </c>
      <c r="L82" s="28">
        <v>8381.7000000000007</v>
      </c>
    </row>
    <row r="83" spans="1:12" s="13" customFormat="1" ht="126" x14ac:dyDescent="0.25">
      <c r="A83" s="40" t="s">
        <v>285</v>
      </c>
      <c r="B83" s="14" t="s">
        <v>159</v>
      </c>
      <c r="C83" s="8" t="s">
        <v>230</v>
      </c>
      <c r="D83" s="15" t="s">
        <v>231</v>
      </c>
      <c r="E83" s="27" t="s">
        <v>7</v>
      </c>
      <c r="F83" s="40" t="s">
        <v>285</v>
      </c>
      <c r="G83" s="28">
        <v>22.6</v>
      </c>
      <c r="H83" s="28">
        <v>22.6</v>
      </c>
      <c r="I83" s="28">
        <v>22.6</v>
      </c>
      <c r="J83" s="28">
        <v>0</v>
      </c>
      <c r="K83" s="28">
        <v>0</v>
      </c>
      <c r="L83" s="28">
        <v>0</v>
      </c>
    </row>
    <row r="84" spans="1:12" s="13" customFormat="1" ht="126" x14ac:dyDescent="0.25">
      <c r="A84" s="40" t="s">
        <v>286</v>
      </c>
      <c r="B84" s="14" t="s">
        <v>159</v>
      </c>
      <c r="C84" s="8" t="s">
        <v>74</v>
      </c>
      <c r="D84" s="15" t="s">
        <v>14</v>
      </c>
      <c r="E84" s="27" t="s">
        <v>7</v>
      </c>
      <c r="F84" s="40" t="s">
        <v>286</v>
      </c>
      <c r="G84" s="28">
        <v>43075.7</v>
      </c>
      <c r="H84" s="28">
        <v>43578.2</v>
      </c>
      <c r="I84" s="28">
        <v>43578.2</v>
      </c>
      <c r="J84" s="28">
        <v>26000</v>
      </c>
      <c r="K84" s="28">
        <v>26000</v>
      </c>
      <c r="L84" s="28">
        <v>26000</v>
      </c>
    </row>
    <row r="85" spans="1:12" s="13" customFormat="1" ht="126" x14ac:dyDescent="0.25">
      <c r="A85" s="40" t="s">
        <v>287</v>
      </c>
      <c r="B85" s="14" t="s">
        <v>159</v>
      </c>
      <c r="C85" s="8" t="s">
        <v>75</v>
      </c>
      <c r="D85" s="15" t="s">
        <v>15</v>
      </c>
      <c r="E85" s="27" t="s">
        <v>7</v>
      </c>
      <c r="F85" s="40" t="s">
        <v>287</v>
      </c>
      <c r="G85" s="28">
        <v>1853.9</v>
      </c>
      <c r="H85" s="28">
        <v>1770</v>
      </c>
      <c r="I85" s="28">
        <v>1853.9</v>
      </c>
      <c r="J85" s="28">
        <v>500</v>
      </c>
      <c r="K85" s="28">
        <v>500</v>
      </c>
      <c r="L85" s="28">
        <v>500</v>
      </c>
    </row>
    <row r="86" spans="1:12" s="13" customFormat="1" ht="126" x14ac:dyDescent="0.25">
      <c r="A86" s="40" t="s">
        <v>288</v>
      </c>
      <c r="B86" s="14" t="s">
        <v>159</v>
      </c>
      <c r="C86" s="8" t="s">
        <v>97</v>
      </c>
      <c r="D86" s="15" t="s">
        <v>42</v>
      </c>
      <c r="E86" s="27" t="s">
        <v>7</v>
      </c>
      <c r="F86" s="40" t="s">
        <v>288</v>
      </c>
      <c r="G86" s="28">
        <v>4203</v>
      </c>
      <c r="H86" s="28">
        <v>4642.5</v>
      </c>
      <c r="I86" s="28">
        <v>4642.5</v>
      </c>
      <c r="J86" s="28">
        <v>3000</v>
      </c>
      <c r="K86" s="28">
        <v>3000</v>
      </c>
      <c r="L86" s="28">
        <v>3000</v>
      </c>
    </row>
    <row r="87" spans="1:12" s="13" customFormat="1" ht="126" x14ac:dyDescent="0.25">
      <c r="A87" s="40" t="s">
        <v>506</v>
      </c>
      <c r="B87" s="14" t="s">
        <v>148</v>
      </c>
      <c r="C87" s="8" t="s">
        <v>205</v>
      </c>
      <c r="D87" s="15" t="s">
        <v>204</v>
      </c>
      <c r="E87" s="27" t="s">
        <v>7</v>
      </c>
      <c r="F87" s="40" t="s">
        <v>506</v>
      </c>
      <c r="G87" s="28">
        <v>3166.3</v>
      </c>
      <c r="H87" s="28">
        <v>3310.9</v>
      </c>
      <c r="I87" s="28">
        <v>3311</v>
      </c>
      <c r="J87" s="28">
        <v>1500</v>
      </c>
      <c r="K87" s="28">
        <v>1500</v>
      </c>
      <c r="L87" s="28">
        <v>1500</v>
      </c>
    </row>
    <row r="88" spans="1:12" s="13" customFormat="1" ht="126" x14ac:dyDescent="0.25">
      <c r="A88" s="40" t="s">
        <v>289</v>
      </c>
      <c r="B88" s="14" t="s">
        <v>148</v>
      </c>
      <c r="C88" s="8" t="s">
        <v>354</v>
      </c>
      <c r="D88" s="15" t="s">
        <v>355</v>
      </c>
      <c r="E88" s="35" t="s">
        <v>7</v>
      </c>
      <c r="F88" s="40" t="s">
        <v>289</v>
      </c>
      <c r="G88" s="28">
        <v>84.8</v>
      </c>
      <c r="H88" s="28">
        <v>131.1</v>
      </c>
      <c r="I88" s="28">
        <v>131.1</v>
      </c>
      <c r="J88" s="28">
        <v>80</v>
      </c>
      <c r="K88" s="28">
        <v>80</v>
      </c>
      <c r="L88" s="28">
        <v>80</v>
      </c>
    </row>
    <row r="89" spans="1:12" s="13" customFormat="1" ht="126" x14ac:dyDescent="0.25">
      <c r="A89" s="40" t="s">
        <v>290</v>
      </c>
      <c r="B89" s="14" t="s">
        <v>160</v>
      </c>
      <c r="C89" s="8" t="s">
        <v>96</v>
      </c>
      <c r="D89" s="15" t="s">
        <v>40</v>
      </c>
      <c r="E89" s="27" t="s">
        <v>7</v>
      </c>
      <c r="F89" s="40" t="s">
        <v>290</v>
      </c>
      <c r="G89" s="28">
        <v>0</v>
      </c>
      <c r="H89" s="28">
        <v>55.4</v>
      </c>
      <c r="I89" s="28">
        <v>0</v>
      </c>
      <c r="J89" s="28">
        <v>0</v>
      </c>
      <c r="K89" s="28">
        <v>0</v>
      </c>
      <c r="L89" s="28">
        <v>0</v>
      </c>
    </row>
    <row r="90" spans="1:12" s="13" customFormat="1" ht="126" x14ac:dyDescent="0.25">
      <c r="A90" s="40" t="s">
        <v>291</v>
      </c>
      <c r="B90" s="14" t="s">
        <v>160</v>
      </c>
      <c r="C90" s="8" t="s">
        <v>232</v>
      </c>
      <c r="D90" s="15" t="s">
        <v>233</v>
      </c>
      <c r="E90" s="27" t="s">
        <v>7</v>
      </c>
      <c r="F90" s="40" t="s">
        <v>291</v>
      </c>
      <c r="G90" s="28">
        <v>113.8</v>
      </c>
      <c r="H90" s="28">
        <v>113.8</v>
      </c>
      <c r="I90" s="28">
        <v>113.8</v>
      </c>
      <c r="J90" s="28">
        <v>83</v>
      </c>
      <c r="K90" s="28">
        <v>83</v>
      </c>
      <c r="L90" s="28">
        <v>83</v>
      </c>
    </row>
    <row r="91" spans="1:12" s="13" customFormat="1" ht="126" x14ac:dyDescent="0.25">
      <c r="A91" s="40" t="s">
        <v>292</v>
      </c>
      <c r="B91" s="14" t="s">
        <v>157</v>
      </c>
      <c r="C91" s="8" t="s">
        <v>120</v>
      </c>
      <c r="D91" s="15" t="s">
        <v>63</v>
      </c>
      <c r="E91" s="27" t="s">
        <v>7</v>
      </c>
      <c r="F91" s="40" t="s">
        <v>292</v>
      </c>
      <c r="G91" s="28">
        <v>96226.3</v>
      </c>
      <c r="H91" s="28">
        <v>96226.3</v>
      </c>
      <c r="I91" s="28">
        <v>96226.3</v>
      </c>
      <c r="J91" s="28">
        <f>31427.5+17724.5</f>
        <v>49152</v>
      </c>
      <c r="K91" s="28">
        <v>0</v>
      </c>
      <c r="L91" s="28">
        <f>100000-20000</f>
        <v>80000</v>
      </c>
    </row>
    <row r="92" spans="1:12" s="13" customFormat="1" ht="126" x14ac:dyDescent="0.25">
      <c r="A92" s="40" t="s">
        <v>293</v>
      </c>
      <c r="B92" s="14" t="s">
        <v>157</v>
      </c>
      <c r="C92" s="8" t="s">
        <v>119</v>
      </c>
      <c r="D92" s="15" t="s">
        <v>62</v>
      </c>
      <c r="E92" s="27" t="s">
        <v>7</v>
      </c>
      <c r="F92" s="40" t="s">
        <v>293</v>
      </c>
      <c r="G92" s="28">
        <v>37202.800000000003</v>
      </c>
      <c r="H92" s="28">
        <v>37202.800000000003</v>
      </c>
      <c r="I92" s="28">
        <v>37202.800000000003</v>
      </c>
      <c r="J92" s="28">
        <v>0</v>
      </c>
      <c r="K92" s="28">
        <v>0</v>
      </c>
      <c r="L92" s="28">
        <v>0</v>
      </c>
    </row>
    <row r="93" spans="1:12" s="13" customFormat="1" ht="126" x14ac:dyDescent="0.25">
      <c r="A93" s="40" t="s">
        <v>400</v>
      </c>
      <c r="B93" s="14" t="s">
        <v>157</v>
      </c>
      <c r="C93" s="8" t="s">
        <v>118</v>
      </c>
      <c r="D93" s="15" t="s">
        <v>61</v>
      </c>
      <c r="E93" s="27" t="s">
        <v>7</v>
      </c>
      <c r="F93" s="40" t="s">
        <v>400</v>
      </c>
      <c r="G93" s="28">
        <v>48937.599999999999</v>
      </c>
      <c r="H93" s="28">
        <v>48437.599999999999</v>
      </c>
      <c r="I93" s="28">
        <v>48937.599999999999</v>
      </c>
      <c r="J93" s="28">
        <v>0</v>
      </c>
      <c r="K93" s="28">
        <v>0</v>
      </c>
      <c r="L93" s="28">
        <v>0</v>
      </c>
    </row>
    <row r="94" spans="1:12" s="13" customFormat="1" ht="126" x14ac:dyDescent="0.25">
      <c r="A94" s="40" t="s">
        <v>294</v>
      </c>
      <c r="B94" s="14" t="s">
        <v>157</v>
      </c>
      <c r="C94" s="8" t="s">
        <v>206</v>
      </c>
      <c r="D94" s="15" t="s">
        <v>64</v>
      </c>
      <c r="E94" s="27" t="s">
        <v>7</v>
      </c>
      <c r="F94" s="40" t="s">
        <v>294</v>
      </c>
      <c r="G94" s="28">
        <v>11692.6</v>
      </c>
      <c r="H94" s="28">
        <v>11683.6</v>
      </c>
      <c r="I94" s="28">
        <v>11692.6</v>
      </c>
      <c r="J94" s="28">
        <v>20466.2</v>
      </c>
      <c r="K94" s="28">
        <v>12665.1</v>
      </c>
      <c r="L94" s="28">
        <v>13771.3</v>
      </c>
    </row>
    <row r="95" spans="1:12" s="13" customFormat="1" ht="126" x14ac:dyDescent="0.25">
      <c r="A95" s="40" t="s">
        <v>401</v>
      </c>
      <c r="B95" s="14" t="s">
        <v>157</v>
      </c>
      <c r="C95" s="8" t="s">
        <v>207</v>
      </c>
      <c r="D95" s="15" t="s">
        <v>386</v>
      </c>
      <c r="E95" s="27" t="s">
        <v>7</v>
      </c>
      <c r="F95" s="40" t="s">
        <v>401</v>
      </c>
      <c r="G95" s="28">
        <v>1720</v>
      </c>
      <c r="H95" s="28">
        <v>1247.4000000000001</v>
      </c>
      <c r="I95" s="28">
        <v>1720</v>
      </c>
      <c r="J95" s="28">
        <v>762</v>
      </c>
      <c r="K95" s="28">
        <v>0</v>
      </c>
      <c r="L95" s="28">
        <v>0</v>
      </c>
    </row>
    <row r="96" spans="1:12" s="13" customFormat="1" ht="126" x14ac:dyDescent="0.25">
      <c r="A96" s="40" t="s">
        <v>402</v>
      </c>
      <c r="B96" s="14" t="s">
        <v>157</v>
      </c>
      <c r="C96" s="8" t="s">
        <v>356</v>
      </c>
      <c r="D96" s="15" t="s">
        <v>49</v>
      </c>
      <c r="E96" s="30" t="s">
        <v>7</v>
      </c>
      <c r="F96" s="40" t="s">
        <v>402</v>
      </c>
      <c r="G96" s="28">
        <v>292550.5</v>
      </c>
      <c r="H96" s="28">
        <v>272086.59999999998</v>
      </c>
      <c r="I96" s="28">
        <v>292550.5</v>
      </c>
      <c r="J96" s="28">
        <v>30740.9</v>
      </c>
      <c r="K96" s="28">
        <v>0</v>
      </c>
      <c r="L96" s="28">
        <v>0</v>
      </c>
    </row>
    <row r="97" spans="1:12" s="13" customFormat="1" ht="126" x14ac:dyDescent="0.25">
      <c r="A97" s="40" t="s">
        <v>295</v>
      </c>
      <c r="B97" s="14" t="s">
        <v>157</v>
      </c>
      <c r="C97" s="8" t="s">
        <v>115</v>
      </c>
      <c r="D97" s="15" t="s">
        <v>58</v>
      </c>
      <c r="E97" s="27" t="s">
        <v>7</v>
      </c>
      <c r="F97" s="40" t="s">
        <v>295</v>
      </c>
      <c r="G97" s="28">
        <v>10468.4</v>
      </c>
      <c r="H97" s="28">
        <v>10468.4</v>
      </c>
      <c r="I97" s="28">
        <v>10468.4</v>
      </c>
      <c r="J97" s="28">
        <v>57393.9</v>
      </c>
      <c r="K97" s="28">
        <v>60002.7</v>
      </c>
      <c r="L97" s="28">
        <v>60002.7</v>
      </c>
    </row>
    <row r="98" spans="1:12" s="13" customFormat="1" ht="126" x14ac:dyDescent="0.25">
      <c r="A98" s="40" t="s">
        <v>296</v>
      </c>
      <c r="B98" s="14" t="s">
        <v>157</v>
      </c>
      <c r="C98" s="8" t="s">
        <v>443</v>
      </c>
      <c r="D98" s="15" t="s">
        <v>387</v>
      </c>
      <c r="E98" s="30" t="s">
        <v>7</v>
      </c>
      <c r="F98" s="40" t="s">
        <v>296</v>
      </c>
      <c r="G98" s="28">
        <v>2771.3</v>
      </c>
      <c r="H98" s="28">
        <v>2771.3</v>
      </c>
      <c r="I98" s="28">
        <v>2771.3</v>
      </c>
      <c r="J98" s="28">
        <v>0</v>
      </c>
      <c r="K98" s="28">
        <v>0</v>
      </c>
      <c r="L98" s="28">
        <v>0</v>
      </c>
    </row>
    <row r="99" spans="1:12" s="13" customFormat="1" ht="126" x14ac:dyDescent="0.25">
      <c r="A99" s="40" t="s">
        <v>297</v>
      </c>
      <c r="B99" s="14" t="s">
        <v>157</v>
      </c>
      <c r="C99" s="8" t="s">
        <v>444</v>
      </c>
      <c r="D99" s="15" t="s">
        <v>45</v>
      </c>
      <c r="E99" s="35" t="s">
        <v>7</v>
      </c>
      <c r="F99" s="40" t="s">
        <v>297</v>
      </c>
      <c r="G99" s="28">
        <v>282076.40000000002</v>
      </c>
      <c r="H99" s="28">
        <v>141035.6</v>
      </c>
      <c r="I99" s="28">
        <v>282076.40000000002</v>
      </c>
      <c r="J99" s="28">
        <v>0</v>
      </c>
      <c r="K99" s="28">
        <v>0</v>
      </c>
      <c r="L99" s="28">
        <v>0</v>
      </c>
    </row>
    <row r="100" spans="1:12" s="13" customFormat="1" ht="110.25" x14ac:dyDescent="0.25">
      <c r="A100" s="40" t="s">
        <v>507</v>
      </c>
      <c r="B100" s="14" t="s">
        <v>156</v>
      </c>
      <c r="C100" s="8" t="s">
        <v>357</v>
      </c>
      <c r="D100" s="15" t="s">
        <v>346</v>
      </c>
      <c r="E100" s="27" t="s">
        <v>1</v>
      </c>
      <c r="F100" s="40" t="s">
        <v>507</v>
      </c>
      <c r="G100" s="28">
        <v>0</v>
      </c>
      <c r="H100" s="28">
        <v>611.70000000000005</v>
      </c>
      <c r="I100" s="28">
        <v>611.70000000000005</v>
      </c>
      <c r="J100" s="28">
        <v>0</v>
      </c>
      <c r="K100" s="28">
        <v>0</v>
      </c>
      <c r="L100" s="28">
        <v>0</v>
      </c>
    </row>
    <row r="101" spans="1:12" s="13" customFormat="1" ht="110.25" x14ac:dyDescent="0.25">
      <c r="A101" s="40" t="s">
        <v>298</v>
      </c>
      <c r="B101" s="14" t="s">
        <v>160</v>
      </c>
      <c r="C101" s="8" t="s">
        <v>582</v>
      </c>
      <c r="D101" s="15" t="s">
        <v>40</v>
      </c>
      <c r="E101" s="39" t="s">
        <v>1</v>
      </c>
      <c r="F101" s="40" t="s">
        <v>298</v>
      </c>
      <c r="G101" s="28">
        <v>0</v>
      </c>
      <c r="H101" s="28">
        <v>9.3000000000000007</v>
      </c>
      <c r="I101" s="28">
        <v>0</v>
      </c>
      <c r="J101" s="28">
        <v>0</v>
      </c>
      <c r="K101" s="28">
        <v>0</v>
      </c>
      <c r="L101" s="28">
        <v>0</v>
      </c>
    </row>
    <row r="102" spans="1:12" s="13" customFormat="1" ht="110.25" x14ac:dyDescent="0.25">
      <c r="A102" s="40" t="s">
        <v>299</v>
      </c>
      <c r="B102" s="14" t="s">
        <v>160</v>
      </c>
      <c r="C102" s="8" t="s">
        <v>445</v>
      </c>
      <c r="D102" s="15" t="s">
        <v>446</v>
      </c>
      <c r="E102" s="27" t="s">
        <v>1</v>
      </c>
      <c r="F102" s="40" t="s">
        <v>299</v>
      </c>
      <c r="G102" s="28">
        <v>35</v>
      </c>
      <c r="H102" s="28">
        <v>21.4</v>
      </c>
      <c r="I102" s="28">
        <v>21.4</v>
      </c>
      <c r="J102" s="28">
        <v>0</v>
      </c>
      <c r="K102" s="28">
        <v>0</v>
      </c>
      <c r="L102" s="28">
        <v>0</v>
      </c>
    </row>
    <row r="103" spans="1:12" s="13" customFormat="1" ht="110.25" x14ac:dyDescent="0.25">
      <c r="A103" s="40" t="s">
        <v>403</v>
      </c>
      <c r="B103" s="14" t="s">
        <v>157</v>
      </c>
      <c r="C103" s="8" t="s">
        <v>101</v>
      </c>
      <c r="D103" s="15" t="s">
        <v>49</v>
      </c>
      <c r="E103" s="27" t="s">
        <v>1</v>
      </c>
      <c r="F103" s="40" t="s">
        <v>403</v>
      </c>
      <c r="G103" s="28">
        <v>21042.7</v>
      </c>
      <c r="H103" s="28">
        <v>16390.8</v>
      </c>
      <c r="I103" s="28">
        <v>21042.7</v>
      </c>
      <c r="J103" s="28">
        <v>21493</v>
      </c>
      <c r="K103" s="28">
        <v>21493</v>
      </c>
      <c r="L103" s="28">
        <v>21493</v>
      </c>
    </row>
    <row r="104" spans="1:12" s="13" customFormat="1" ht="110.25" x14ac:dyDescent="0.25">
      <c r="A104" s="40" t="s">
        <v>300</v>
      </c>
      <c r="B104" s="14" t="s">
        <v>157</v>
      </c>
      <c r="C104" s="8" t="s">
        <v>110</v>
      </c>
      <c r="D104" s="15" t="s">
        <v>53</v>
      </c>
      <c r="E104" s="27" t="s">
        <v>1</v>
      </c>
      <c r="F104" s="40" t="s">
        <v>300</v>
      </c>
      <c r="G104" s="28">
        <v>28871.9</v>
      </c>
      <c r="H104" s="28">
        <v>26892.400000000001</v>
      </c>
      <c r="I104" s="28">
        <v>28871.9</v>
      </c>
      <c r="J104" s="28">
        <v>30083.200000000001</v>
      </c>
      <c r="K104" s="28">
        <v>31259.599999999999</v>
      </c>
      <c r="L104" s="28">
        <v>32483.200000000001</v>
      </c>
    </row>
    <row r="105" spans="1:12" s="13" customFormat="1" ht="110.25" x14ac:dyDescent="0.25">
      <c r="A105" s="40" t="s">
        <v>301</v>
      </c>
      <c r="B105" s="14" t="s">
        <v>157</v>
      </c>
      <c r="C105" s="8" t="s">
        <v>114</v>
      </c>
      <c r="D105" s="15" t="s">
        <v>57</v>
      </c>
      <c r="E105" s="27" t="s">
        <v>1</v>
      </c>
      <c r="F105" s="40" t="s">
        <v>301</v>
      </c>
      <c r="G105" s="28">
        <v>134711.5</v>
      </c>
      <c r="H105" s="28">
        <v>84970.7</v>
      </c>
      <c r="I105" s="28">
        <v>134711.5</v>
      </c>
      <c r="J105" s="28">
        <v>139905.70000000001</v>
      </c>
      <c r="K105" s="28">
        <v>160135.29999999999</v>
      </c>
      <c r="L105" s="28">
        <v>172480.7</v>
      </c>
    </row>
    <row r="106" spans="1:12" s="13" customFormat="1" ht="110.25" x14ac:dyDescent="0.25">
      <c r="A106" s="40" t="s">
        <v>302</v>
      </c>
      <c r="B106" s="14" t="s">
        <v>157</v>
      </c>
      <c r="C106" s="8" t="s">
        <v>105</v>
      </c>
      <c r="D106" s="15" t="s">
        <v>50</v>
      </c>
      <c r="E106" s="27" t="s">
        <v>1</v>
      </c>
      <c r="F106" s="40" t="s">
        <v>302</v>
      </c>
      <c r="G106" s="28">
        <v>458805.4</v>
      </c>
      <c r="H106" s="28">
        <v>406229.9</v>
      </c>
      <c r="I106" s="28">
        <v>458805.4</v>
      </c>
      <c r="J106" s="28">
        <f>125170.9+115951.7+74833.4+153.3+20.7+15126.7+1530.5+2305.8+0.5+8952.5+44299.9+29764.3+23807.9+5696.2+6307.2+961.8+47.2+99.8+1200</f>
        <v>456230.30000000005</v>
      </c>
      <c r="K106" s="28">
        <f>146759.3+120589.7+77826.7+161.4+20.7+16343.7+1611.1+2305.8+0.5+9308.6+44528.1+26739.6+24760.2+5924+6307.2+1000.2+47.2+99.8+1200</f>
        <v>485533.8</v>
      </c>
      <c r="L106" s="28">
        <f>162887.3+125413.3+80939.8+169.9+20.7+16917.2+1695.9+2305.8+0.5+9678.9+44765.4+28461+25750.6+6161+6307.2+1040.2+47.2+99.8+1200</f>
        <v>513861.70000000007</v>
      </c>
    </row>
    <row r="107" spans="1:12" s="13" customFormat="1" ht="110.25" x14ac:dyDescent="0.25">
      <c r="A107" s="40" t="s">
        <v>303</v>
      </c>
      <c r="B107" s="14" t="s">
        <v>157</v>
      </c>
      <c r="C107" s="8" t="s">
        <v>116</v>
      </c>
      <c r="D107" s="15" t="s">
        <v>59</v>
      </c>
      <c r="E107" s="27" t="s">
        <v>1</v>
      </c>
      <c r="F107" s="40" t="s">
        <v>303</v>
      </c>
      <c r="G107" s="28">
        <v>106995.1</v>
      </c>
      <c r="H107" s="28">
        <v>97527.9</v>
      </c>
      <c r="I107" s="28">
        <v>106995.1</v>
      </c>
      <c r="J107" s="28">
        <v>113632.7</v>
      </c>
      <c r="K107" s="28">
        <v>118243.1</v>
      </c>
      <c r="L107" s="28">
        <v>123023</v>
      </c>
    </row>
    <row r="108" spans="1:12" s="13" customFormat="1" ht="110.25" x14ac:dyDescent="0.25">
      <c r="A108" s="40" t="s">
        <v>304</v>
      </c>
      <c r="B108" s="14" t="s">
        <v>157</v>
      </c>
      <c r="C108" s="8" t="s">
        <v>112</v>
      </c>
      <c r="D108" s="15" t="s">
        <v>55</v>
      </c>
      <c r="E108" s="27" t="s">
        <v>1</v>
      </c>
      <c r="F108" s="40" t="s">
        <v>304</v>
      </c>
      <c r="G108" s="28">
        <v>18407.3</v>
      </c>
      <c r="H108" s="28">
        <v>18407.3</v>
      </c>
      <c r="I108" s="28">
        <v>18407.3</v>
      </c>
      <c r="J108" s="28">
        <v>19254.5</v>
      </c>
      <c r="K108" s="28">
        <v>20024.599999999999</v>
      </c>
      <c r="L108" s="28">
        <v>20825.599999999999</v>
      </c>
    </row>
    <row r="109" spans="1:12" s="13" customFormat="1" ht="110.25" x14ac:dyDescent="0.25">
      <c r="A109" s="40" t="s">
        <v>305</v>
      </c>
      <c r="B109" s="14" t="s">
        <v>157</v>
      </c>
      <c r="C109" s="8" t="s">
        <v>111</v>
      </c>
      <c r="D109" s="15" t="s">
        <v>54</v>
      </c>
      <c r="E109" s="27" t="s">
        <v>1</v>
      </c>
      <c r="F109" s="40" t="s">
        <v>305</v>
      </c>
      <c r="G109" s="28">
        <v>97103.8</v>
      </c>
      <c r="H109" s="28">
        <v>84739.8</v>
      </c>
      <c r="I109" s="28">
        <v>97103.8</v>
      </c>
      <c r="J109" s="28">
        <v>89310.7</v>
      </c>
      <c r="K109" s="28">
        <v>90378.1</v>
      </c>
      <c r="L109" s="28">
        <v>88031.2</v>
      </c>
    </row>
    <row r="110" spans="1:12" s="13" customFormat="1" ht="110.25" x14ac:dyDescent="0.25">
      <c r="A110" s="40" t="s">
        <v>306</v>
      </c>
      <c r="B110" s="14" t="s">
        <v>157</v>
      </c>
      <c r="C110" s="8" t="s">
        <v>208</v>
      </c>
      <c r="D110" s="15" t="s">
        <v>45</v>
      </c>
      <c r="E110" s="27" t="s">
        <v>1</v>
      </c>
      <c r="F110" s="40" t="s">
        <v>306</v>
      </c>
      <c r="G110" s="28">
        <v>1140.3</v>
      </c>
      <c r="H110" s="28">
        <v>1128.2</v>
      </c>
      <c r="I110" s="28">
        <v>1140.3</v>
      </c>
      <c r="J110" s="28">
        <v>0</v>
      </c>
      <c r="K110" s="28">
        <v>110.5</v>
      </c>
      <c r="L110" s="28">
        <v>110.5</v>
      </c>
    </row>
    <row r="111" spans="1:12" s="13" customFormat="1" ht="110.25" x14ac:dyDescent="0.25">
      <c r="A111" s="40" t="s">
        <v>404</v>
      </c>
      <c r="B111" s="14" t="s">
        <v>157</v>
      </c>
      <c r="C111" s="8" t="s">
        <v>447</v>
      </c>
      <c r="D111" s="15" t="s">
        <v>448</v>
      </c>
      <c r="E111" s="27" t="s">
        <v>1</v>
      </c>
      <c r="F111" s="40" t="s">
        <v>404</v>
      </c>
      <c r="G111" s="28">
        <v>4</v>
      </c>
      <c r="H111" s="28">
        <v>6</v>
      </c>
      <c r="I111" s="28">
        <v>6</v>
      </c>
      <c r="J111" s="28">
        <v>0</v>
      </c>
      <c r="K111" s="28">
        <v>0</v>
      </c>
      <c r="L111" s="28">
        <v>0</v>
      </c>
    </row>
    <row r="112" spans="1:12" s="13" customFormat="1" ht="110.25" x14ac:dyDescent="0.25">
      <c r="A112" s="40" t="s">
        <v>508</v>
      </c>
      <c r="B112" s="14" t="s">
        <v>161</v>
      </c>
      <c r="C112" s="8" t="s">
        <v>359</v>
      </c>
      <c r="D112" s="15" t="s">
        <v>360</v>
      </c>
      <c r="E112" s="30" t="s">
        <v>1</v>
      </c>
      <c r="F112" s="40" t="s">
        <v>508</v>
      </c>
      <c r="G112" s="28">
        <v>0</v>
      </c>
      <c r="H112" s="28">
        <v>-15.5</v>
      </c>
      <c r="I112" s="28">
        <v>-15.5</v>
      </c>
      <c r="J112" s="28">
        <v>0</v>
      </c>
      <c r="K112" s="28">
        <v>0</v>
      </c>
      <c r="L112" s="28">
        <v>0</v>
      </c>
    </row>
    <row r="113" spans="1:12" s="13" customFormat="1" ht="110.25" x14ac:dyDescent="0.25">
      <c r="A113" s="40" t="s">
        <v>307</v>
      </c>
      <c r="B113" s="14" t="s">
        <v>161</v>
      </c>
      <c r="C113" s="8" t="s">
        <v>68</v>
      </c>
      <c r="D113" s="15" t="s">
        <v>3</v>
      </c>
      <c r="E113" s="27" t="s">
        <v>1</v>
      </c>
      <c r="F113" s="40" t="s">
        <v>307</v>
      </c>
      <c r="G113" s="28">
        <v>0</v>
      </c>
      <c r="H113" s="28">
        <v>-304.7</v>
      </c>
      <c r="I113" s="28">
        <v>-304.7</v>
      </c>
      <c r="J113" s="28">
        <v>0</v>
      </c>
      <c r="K113" s="28">
        <v>0</v>
      </c>
      <c r="L113" s="28">
        <v>0</v>
      </c>
    </row>
    <row r="114" spans="1:12" s="13" customFormat="1" ht="94.5" x14ac:dyDescent="0.25">
      <c r="A114" s="40" t="s">
        <v>405</v>
      </c>
      <c r="B114" s="14" t="s">
        <v>156</v>
      </c>
      <c r="C114" s="8" t="s">
        <v>361</v>
      </c>
      <c r="D114" s="15" t="s">
        <v>362</v>
      </c>
      <c r="E114" s="27" t="s">
        <v>4</v>
      </c>
      <c r="F114" s="40" t="s">
        <v>405</v>
      </c>
      <c r="G114" s="28">
        <v>605.9</v>
      </c>
      <c r="H114" s="28">
        <v>613.1</v>
      </c>
      <c r="I114" s="28">
        <v>613.1</v>
      </c>
      <c r="J114" s="28">
        <v>600</v>
      </c>
      <c r="K114" s="28">
        <v>600</v>
      </c>
      <c r="L114" s="28">
        <v>600</v>
      </c>
    </row>
    <row r="115" spans="1:12" s="13" customFormat="1" ht="94.5" x14ac:dyDescent="0.25">
      <c r="A115" s="40" t="s">
        <v>406</v>
      </c>
      <c r="B115" s="14" t="s">
        <v>156</v>
      </c>
      <c r="C115" s="8" t="s">
        <v>363</v>
      </c>
      <c r="D115" s="15" t="s">
        <v>364</v>
      </c>
      <c r="E115" s="30" t="s">
        <v>4</v>
      </c>
      <c r="F115" s="40" t="s">
        <v>406</v>
      </c>
      <c r="G115" s="28">
        <v>0</v>
      </c>
      <c r="H115" s="28">
        <v>0</v>
      </c>
      <c r="I115" s="28">
        <v>0</v>
      </c>
      <c r="J115" s="28">
        <v>10</v>
      </c>
      <c r="K115" s="28">
        <v>10</v>
      </c>
      <c r="L115" s="28">
        <v>10</v>
      </c>
    </row>
    <row r="116" spans="1:12" s="13" customFormat="1" ht="94.5" x14ac:dyDescent="0.25">
      <c r="A116" s="40" t="s">
        <v>308</v>
      </c>
      <c r="B116" s="14" t="s">
        <v>156</v>
      </c>
      <c r="C116" s="8" t="s">
        <v>365</v>
      </c>
      <c r="D116" s="15" t="s">
        <v>366</v>
      </c>
      <c r="E116" s="27" t="s">
        <v>4</v>
      </c>
      <c r="F116" s="40" t="s">
        <v>308</v>
      </c>
      <c r="G116" s="28">
        <v>0</v>
      </c>
      <c r="H116" s="28">
        <v>2667.9</v>
      </c>
      <c r="I116" s="28">
        <v>2667.9</v>
      </c>
      <c r="J116" s="28">
        <v>0</v>
      </c>
      <c r="K116" s="28">
        <v>0</v>
      </c>
      <c r="L116" s="28">
        <v>0</v>
      </c>
    </row>
    <row r="117" spans="1:12" s="13" customFormat="1" ht="94.5" x14ac:dyDescent="0.25">
      <c r="A117" s="40" t="s">
        <v>496</v>
      </c>
      <c r="B117" s="14" t="s">
        <v>148</v>
      </c>
      <c r="C117" s="8" t="s">
        <v>495</v>
      </c>
      <c r="D117" s="15" t="s">
        <v>355</v>
      </c>
      <c r="E117" s="35" t="s">
        <v>4</v>
      </c>
      <c r="F117" s="40" t="s">
        <v>496</v>
      </c>
      <c r="G117" s="28">
        <v>510</v>
      </c>
      <c r="H117" s="28">
        <v>510</v>
      </c>
      <c r="I117" s="28">
        <v>510</v>
      </c>
      <c r="J117" s="28">
        <v>0</v>
      </c>
      <c r="K117" s="28">
        <v>0</v>
      </c>
      <c r="L117" s="28">
        <v>0</v>
      </c>
    </row>
    <row r="118" spans="1:12" s="13" customFormat="1" ht="94.5" x14ac:dyDescent="0.25">
      <c r="A118" s="40" t="s">
        <v>309</v>
      </c>
      <c r="B118" s="14" t="s">
        <v>160</v>
      </c>
      <c r="C118" s="8" t="s">
        <v>449</v>
      </c>
      <c r="D118" s="15" t="s">
        <v>455</v>
      </c>
      <c r="E118" s="27" t="s">
        <v>4</v>
      </c>
      <c r="F118" s="40" t="s">
        <v>309</v>
      </c>
      <c r="G118" s="28">
        <v>72</v>
      </c>
      <c r="H118" s="28">
        <v>72</v>
      </c>
      <c r="I118" s="28">
        <v>72</v>
      </c>
      <c r="J118" s="28">
        <v>0</v>
      </c>
      <c r="K118" s="28">
        <v>0</v>
      </c>
      <c r="L118" s="28">
        <v>0</v>
      </c>
    </row>
    <row r="119" spans="1:12" s="13" customFormat="1" ht="60.75" customHeight="1" x14ac:dyDescent="0.25">
      <c r="A119" s="40" t="s">
        <v>310</v>
      </c>
      <c r="B119" s="14" t="s">
        <v>160</v>
      </c>
      <c r="C119" s="8" t="s">
        <v>450</v>
      </c>
      <c r="D119" s="15" t="s">
        <v>456</v>
      </c>
      <c r="E119" s="27" t="s">
        <v>4</v>
      </c>
      <c r="F119" s="40" t="s">
        <v>310</v>
      </c>
      <c r="G119" s="28">
        <v>10</v>
      </c>
      <c r="H119" s="28">
        <v>10</v>
      </c>
      <c r="I119" s="28">
        <v>10</v>
      </c>
      <c r="J119" s="28">
        <v>0</v>
      </c>
      <c r="K119" s="28">
        <v>0</v>
      </c>
      <c r="L119" s="28">
        <v>0</v>
      </c>
    </row>
    <row r="120" spans="1:12" s="13" customFormat="1" ht="60.75" customHeight="1" x14ac:dyDescent="0.25">
      <c r="A120" s="40" t="s">
        <v>311</v>
      </c>
      <c r="B120" s="14" t="s">
        <v>160</v>
      </c>
      <c r="C120" s="8" t="s">
        <v>451</v>
      </c>
      <c r="D120" s="15" t="s">
        <v>457</v>
      </c>
      <c r="E120" s="30" t="s">
        <v>4</v>
      </c>
      <c r="F120" s="40" t="s">
        <v>311</v>
      </c>
      <c r="G120" s="28">
        <v>15</v>
      </c>
      <c r="H120" s="28">
        <v>15</v>
      </c>
      <c r="I120" s="28">
        <v>15</v>
      </c>
      <c r="J120" s="28">
        <v>0</v>
      </c>
      <c r="K120" s="28">
        <v>0</v>
      </c>
      <c r="L120" s="28">
        <v>0</v>
      </c>
    </row>
    <row r="121" spans="1:12" s="13" customFormat="1" ht="60.75" customHeight="1" x14ac:dyDescent="0.25">
      <c r="A121" s="40" t="s">
        <v>407</v>
      </c>
      <c r="B121" s="14" t="s">
        <v>160</v>
      </c>
      <c r="C121" s="8" t="s">
        <v>452</v>
      </c>
      <c r="D121" s="15" t="s">
        <v>458</v>
      </c>
      <c r="E121" s="30" t="s">
        <v>4</v>
      </c>
      <c r="F121" s="40" t="s">
        <v>407</v>
      </c>
      <c r="G121" s="28">
        <v>1.4</v>
      </c>
      <c r="H121" s="28">
        <v>1.4</v>
      </c>
      <c r="I121" s="28">
        <v>1.4</v>
      </c>
      <c r="J121" s="28">
        <v>0</v>
      </c>
      <c r="K121" s="28">
        <v>0</v>
      </c>
      <c r="L121" s="28">
        <v>0</v>
      </c>
    </row>
    <row r="122" spans="1:12" s="13" customFormat="1" ht="91.5" customHeight="1" x14ac:dyDescent="0.25">
      <c r="A122" s="40" t="s">
        <v>312</v>
      </c>
      <c r="B122" s="14" t="s">
        <v>160</v>
      </c>
      <c r="C122" s="8" t="s">
        <v>453</v>
      </c>
      <c r="D122" s="15" t="s">
        <v>459</v>
      </c>
      <c r="E122" s="30" t="s">
        <v>4</v>
      </c>
      <c r="F122" s="40" t="s">
        <v>312</v>
      </c>
      <c r="G122" s="28">
        <v>7</v>
      </c>
      <c r="H122" s="28">
        <v>7</v>
      </c>
      <c r="I122" s="28">
        <v>7</v>
      </c>
      <c r="J122" s="28">
        <v>0</v>
      </c>
      <c r="K122" s="28">
        <v>0</v>
      </c>
      <c r="L122" s="28">
        <v>0</v>
      </c>
    </row>
    <row r="123" spans="1:12" s="13" customFormat="1" ht="91.5" customHeight="1" x14ac:dyDescent="0.25">
      <c r="A123" s="40" t="s">
        <v>313</v>
      </c>
      <c r="B123" s="14" t="s">
        <v>160</v>
      </c>
      <c r="C123" s="8" t="s">
        <v>454</v>
      </c>
      <c r="D123" s="15" t="s">
        <v>460</v>
      </c>
      <c r="E123" s="35" t="s">
        <v>4</v>
      </c>
      <c r="F123" s="40" t="s">
        <v>313</v>
      </c>
      <c r="G123" s="28">
        <v>5</v>
      </c>
      <c r="H123" s="28">
        <v>5</v>
      </c>
      <c r="I123" s="28">
        <v>5</v>
      </c>
      <c r="J123" s="28">
        <v>0</v>
      </c>
      <c r="K123" s="28">
        <v>0</v>
      </c>
      <c r="L123" s="28">
        <v>0</v>
      </c>
    </row>
    <row r="124" spans="1:12" s="13" customFormat="1" ht="93" customHeight="1" x14ac:dyDescent="0.25">
      <c r="A124" s="40" t="s">
        <v>408</v>
      </c>
      <c r="B124" s="14" t="s">
        <v>157</v>
      </c>
      <c r="C124" s="8" t="s">
        <v>461</v>
      </c>
      <c r="D124" s="15" t="s">
        <v>462</v>
      </c>
      <c r="E124" s="30" t="s">
        <v>4</v>
      </c>
      <c r="F124" s="40" t="s">
        <v>408</v>
      </c>
      <c r="G124" s="28">
        <v>2145.9</v>
      </c>
      <c r="H124" s="28">
        <v>2030.7</v>
      </c>
      <c r="I124" s="28">
        <v>2145.9</v>
      </c>
      <c r="J124" s="28">
        <v>369.5</v>
      </c>
      <c r="K124" s="28">
        <v>0</v>
      </c>
      <c r="L124" s="28">
        <v>0</v>
      </c>
    </row>
    <row r="125" spans="1:12" s="13" customFormat="1" ht="94.5" customHeight="1" x14ac:dyDescent="0.25">
      <c r="A125" s="40" t="s">
        <v>314</v>
      </c>
      <c r="B125" s="14" t="s">
        <v>157</v>
      </c>
      <c r="C125" s="8" t="s">
        <v>463</v>
      </c>
      <c r="D125" s="15" t="s">
        <v>464</v>
      </c>
      <c r="E125" s="35" t="s">
        <v>4</v>
      </c>
      <c r="F125" s="40" t="s">
        <v>314</v>
      </c>
      <c r="G125" s="28">
        <v>21357.1</v>
      </c>
      <c r="H125" s="28">
        <v>21077.7</v>
      </c>
      <c r="I125" s="28">
        <v>21357.1</v>
      </c>
      <c r="J125" s="28">
        <v>0</v>
      </c>
      <c r="K125" s="28">
        <v>0</v>
      </c>
      <c r="L125" s="28">
        <v>0</v>
      </c>
    </row>
    <row r="126" spans="1:12" s="13" customFormat="1" ht="94.5" x14ac:dyDescent="0.25">
      <c r="A126" s="40" t="s">
        <v>509</v>
      </c>
      <c r="B126" s="14" t="s">
        <v>157</v>
      </c>
      <c r="C126" s="8" t="s">
        <v>209</v>
      </c>
      <c r="D126" s="15" t="s">
        <v>210</v>
      </c>
      <c r="E126" s="27" t="s">
        <v>4</v>
      </c>
      <c r="F126" s="40" t="s">
        <v>509</v>
      </c>
      <c r="G126" s="28">
        <v>102293.4</v>
      </c>
      <c r="H126" s="28">
        <v>60300.800000000003</v>
      </c>
      <c r="I126" s="28">
        <v>102293.4</v>
      </c>
      <c r="J126" s="28">
        <v>110208.7</v>
      </c>
      <c r="K126" s="28">
        <v>106704.4</v>
      </c>
      <c r="L126" s="28">
        <v>103927.9</v>
      </c>
    </row>
    <row r="127" spans="1:12" s="13" customFormat="1" ht="94.5" x14ac:dyDescent="0.25">
      <c r="A127" s="40" t="s">
        <v>510</v>
      </c>
      <c r="B127" s="14" t="s">
        <v>157</v>
      </c>
      <c r="C127" s="8" t="s">
        <v>102</v>
      </c>
      <c r="D127" s="15" t="s">
        <v>49</v>
      </c>
      <c r="E127" s="27" t="s">
        <v>4</v>
      </c>
      <c r="F127" s="40" t="s">
        <v>510</v>
      </c>
      <c r="G127" s="28">
        <v>47647.1</v>
      </c>
      <c r="H127" s="28">
        <v>36619.800000000003</v>
      </c>
      <c r="I127" s="28">
        <v>47647.1</v>
      </c>
      <c r="J127" s="28">
        <f>1260.3+9197+11525.3+964.7+502.5+3951+13847.3+577.5+7344.7+88110.8+526.1+705.9+10420</f>
        <v>148933.1</v>
      </c>
      <c r="K127" s="28">
        <f>1260.3+9197+11525.3+964.7+3951+17332.1+13847.3+577.5+7344.7+705.9+1410+2445</f>
        <v>70560.799999999988</v>
      </c>
      <c r="L127" s="28">
        <f>1260.3+11525.3+964.7+3951+13847.3+577.5+7344.7+705.9+9000+9197</f>
        <v>58373.7</v>
      </c>
    </row>
    <row r="128" spans="1:12" s="13" customFormat="1" ht="94.5" x14ac:dyDescent="0.25">
      <c r="A128" s="40" t="s">
        <v>511</v>
      </c>
      <c r="B128" s="14" t="s">
        <v>157</v>
      </c>
      <c r="C128" s="8" t="s">
        <v>106</v>
      </c>
      <c r="D128" s="15" t="s">
        <v>50</v>
      </c>
      <c r="E128" s="27" t="s">
        <v>4</v>
      </c>
      <c r="F128" s="40" t="s">
        <v>511</v>
      </c>
      <c r="G128" s="28">
        <v>1746691.6</v>
      </c>
      <c r="H128" s="28">
        <v>1552794.4</v>
      </c>
      <c r="I128" s="28">
        <v>1746691.6</v>
      </c>
      <c r="J128" s="28">
        <f>685337.2+103280.1+900669.6+2170+7799.5+36109.6+1917.5</f>
        <v>1737283.5</v>
      </c>
      <c r="K128" s="28">
        <f>685337.2+103280.1+900669.6+2170+7799.5+36109.6+1917.5</f>
        <v>1737283.5</v>
      </c>
      <c r="L128" s="28">
        <f>685337.2+103280.1+900669.6+2170+7799.5+36109.6+1917.5</f>
        <v>1737283.5</v>
      </c>
    </row>
    <row r="129" spans="1:12" s="13" customFormat="1" ht="94.5" x14ac:dyDescent="0.25">
      <c r="A129" s="40" t="s">
        <v>315</v>
      </c>
      <c r="B129" s="14" t="s">
        <v>157</v>
      </c>
      <c r="C129" s="8" t="s">
        <v>109</v>
      </c>
      <c r="D129" s="15" t="s">
        <v>52</v>
      </c>
      <c r="E129" s="27" t="s">
        <v>4</v>
      </c>
      <c r="F129" s="40" t="s">
        <v>315</v>
      </c>
      <c r="G129" s="28">
        <v>29841.200000000001</v>
      </c>
      <c r="H129" s="28">
        <v>23643.200000000001</v>
      </c>
      <c r="I129" s="28">
        <v>29841.200000000001</v>
      </c>
      <c r="J129" s="28">
        <v>29855.4</v>
      </c>
      <c r="K129" s="28">
        <v>29855.4</v>
      </c>
      <c r="L129" s="28">
        <v>29855.4</v>
      </c>
    </row>
    <row r="130" spans="1:12" s="13" customFormat="1" ht="94.5" x14ac:dyDescent="0.25">
      <c r="A130" s="40" t="s">
        <v>316</v>
      </c>
      <c r="B130" s="14" t="s">
        <v>157</v>
      </c>
      <c r="C130" s="8" t="s">
        <v>465</v>
      </c>
      <c r="D130" s="15" t="s">
        <v>466</v>
      </c>
      <c r="E130" s="35" t="s">
        <v>4</v>
      </c>
      <c r="F130" s="40" t="s">
        <v>316</v>
      </c>
      <c r="G130" s="28">
        <v>7195.6</v>
      </c>
      <c r="H130" s="28">
        <v>6127.4</v>
      </c>
      <c r="I130" s="28">
        <v>7195.6</v>
      </c>
      <c r="J130" s="28">
        <v>7094.6</v>
      </c>
      <c r="K130" s="28">
        <v>7094.6</v>
      </c>
      <c r="L130" s="28">
        <v>8576.2000000000007</v>
      </c>
    </row>
    <row r="131" spans="1:12" s="13" customFormat="1" ht="94.5" x14ac:dyDescent="0.25">
      <c r="A131" s="40" t="s">
        <v>317</v>
      </c>
      <c r="B131" s="14" t="s">
        <v>157</v>
      </c>
      <c r="C131" s="8" t="s">
        <v>211</v>
      </c>
      <c r="D131" s="15" t="s">
        <v>212</v>
      </c>
      <c r="E131" s="27" t="s">
        <v>4</v>
      </c>
      <c r="F131" s="40" t="s">
        <v>317</v>
      </c>
      <c r="G131" s="28">
        <v>77208</v>
      </c>
      <c r="H131" s="28">
        <v>67652.2</v>
      </c>
      <c r="I131" s="28">
        <v>77208</v>
      </c>
      <c r="J131" s="28">
        <v>76991.199999999997</v>
      </c>
      <c r="K131" s="28">
        <v>76991.199999999997</v>
      </c>
      <c r="L131" s="28">
        <v>76991.199999999997</v>
      </c>
    </row>
    <row r="132" spans="1:12" s="13" customFormat="1" ht="94.5" x14ac:dyDescent="0.25">
      <c r="A132" s="40" t="s">
        <v>318</v>
      </c>
      <c r="B132" s="14" t="s">
        <v>157</v>
      </c>
      <c r="C132" s="8" t="s">
        <v>467</v>
      </c>
      <c r="D132" s="15" t="s">
        <v>45</v>
      </c>
      <c r="E132" s="35" t="s">
        <v>4</v>
      </c>
      <c r="F132" s="40" t="s">
        <v>318</v>
      </c>
      <c r="G132" s="28">
        <v>1270</v>
      </c>
      <c r="H132" s="28">
        <v>1270</v>
      </c>
      <c r="I132" s="28">
        <v>1270</v>
      </c>
      <c r="J132" s="28">
        <v>390</v>
      </c>
      <c r="K132" s="28">
        <v>0</v>
      </c>
      <c r="L132" s="28">
        <v>0</v>
      </c>
    </row>
    <row r="133" spans="1:12" s="13" customFormat="1" ht="94.5" x14ac:dyDescent="0.25">
      <c r="A133" s="40" t="s">
        <v>409</v>
      </c>
      <c r="B133" s="14" t="s">
        <v>162</v>
      </c>
      <c r="C133" s="8" t="s">
        <v>73</v>
      </c>
      <c r="D133" s="15" t="s">
        <v>13</v>
      </c>
      <c r="E133" s="27" t="s">
        <v>4</v>
      </c>
      <c r="F133" s="40" t="s">
        <v>409</v>
      </c>
      <c r="G133" s="28">
        <v>129</v>
      </c>
      <c r="H133" s="28">
        <v>129.4</v>
      </c>
      <c r="I133" s="28">
        <v>129.4</v>
      </c>
      <c r="J133" s="28">
        <v>0</v>
      </c>
      <c r="K133" s="28">
        <v>0</v>
      </c>
      <c r="L133" s="28">
        <v>0</v>
      </c>
    </row>
    <row r="134" spans="1:12" s="13" customFormat="1" ht="94.5" x14ac:dyDescent="0.25">
      <c r="A134" s="40" t="s">
        <v>512</v>
      </c>
      <c r="B134" s="14" t="s">
        <v>161</v>
      </c>
      <c r="C134" s="8" t="s">
        <v>367</v>
      </c>
      <c r="D134" s="15" t="s">
        <v>368</v>
      </c>
      <c r="E134" s="30" t="s">
        <v>4</v>
      </c>
      <c r="F134" s="40" t="s">
        <v>512</v>
      </c>
      <c r="G134" s="28">
        <v>0</v>
      </c>
      <c r="H134" s="28">
        <v>-1135.0999999999999</v>
      </c>
      <c r="I134" s="28">
        <v>-1135.0999999999999</v>
      </c>
      <c r="J134" s="28">
        <v>0</v>
      </c>
      <c r="K134" s="28">
        <v>0</v>
      </c>
      <c r="L134" s="28">
        <v>0</v>
      </c>
    </row>
    <row r="135" spans="1:12" s="13" customFormat="1" ht="94.5" x14ac:dyDescent="0.25">
      <c r="A135" s="40" t="s">
        <v>319</v>
      </c>
      <c r="B135" s="14" t="s">
        <v>161</v>
      </c>
      <c r="C135" s="8" t="s">
        <v>369</v>
      </c>
      <c r="D135" s="15" t="s">
        <v>3</v>
      </c>
      <c r="E135" s="30" t="s">
        <v>4</v>
      </c>
      <c r="F135" s="40" t="s">
        <v>319</v>
      </c>
      <c r="G135" s="28">
        <v>0</v>
      </c>
      <c r="H135" s="28">
        <v>-1360.7</v>
      </c>
      <c r="I135" s="28">
        <v>-1360.7</v>
      </c>
      <c r="J135" s="28">
        <v>0</v>
      </c>
      <c r="K135" s="28">
        <v>0</v>
      </c>
      <c r="L135" s="28">
        <v>0</v>
      </c>
    </row>
    <row r="136" spans="1:12" s="13" customFormat="1" ht="78.75" x14ac:dyDescent="0.25">
      <c r="A136" s="40" t="s">
        <v>410</v>
      </c>
      <c r="B136" s="14" t="s">
        <v>156</v>
      </c>
      <c r="C136" s="8" t="s">
        <v>469</v>
      </c>
      <c r="D136" s="15" t="s">
        <v>468</v>
      </c>
      <c r="E136" s="35" t="s">
        <v>43</v>
      </c>
      <c r="F136" s="40" t="s">
        <v>410</v>
      </c>
      <c r="G136" s="28">
        <v>3.9</v>
      </c>
      <c r="H136" s="28">
        <v>3.9</v>
      </c>
      <c r="I136" s="28">
        <v>3.9</v>
      </c>
      <c r="J136" s="28">
        <v>0</v>
      </c>
      <c r="K136" s="28">
        <v>0</v>
      </c>
      <c r="L136" s="28">
        <v>0</v>
      </c>
    </row>
    <row r="137" spans="1:12" s="13" customFormat="1" ht="78.75" x14ac:dyDescent="0.25">
      <c r="A137" s="40" t="s">
        <v>320</v>
      </c>
      <c r="B137" s="14" t="s">
        <v>160</v>
      </c>
      <c r="C137" s="8" t="s">
        <v>470</v>
      </c>
      <c r="D137" s="15" t="s">
        <v>471</v>
      </c>
      <c r="E137" s="27" t="s">
        <v>43</v>
      </c>
      <c r="F137" s="40" t="s">
        <v>320</v>
      </c>
      <c r="G137" s="28">
        <v>10</v>
      </c>
      <c r="H137" s="28">
        <v>7.8</v>
      </c>
      <c r="I137" s="28">
        <v>7.8</v>
      </c>
      <c r="J137" s="28">
        <v>0</v>
      </c>
      <c r="K137" s="28">
        <v>0</v>
      </c>
      <c r="L137" s="28">
        <v>0</v>
      </c>
    </row>
    <row r="138" spans="1:12" s="13" customFormat="1" ht="78.75" x14ac:dyDescent="0.25">
      <c r="A138" s="40" t="s">
        <v>513</v>
      </c>
      <c r="B138" s="14" t="s">
        <v>160</v>
      </c>
      <c r="C138" s="8" t="s">
        <v>560</v>
      </c>
      <c r="D138" s="15" t="s">
        <v>562</v>
      </c>
      <c r="E138" s="39" t="s">
        <v>43</v>
      </c>
      <c r="F138" s="40" t="s">
        <v>513</v>
      </c>
      <c r="G138" s="28">
        <v>0</v>
      </c>
      <c r="H138" s="28">
        <v>0</v>
      </c>
      <c r="I138" s="28">
        <v>0</v>
      </c>
      <c r="J138" s="28">
        <v>32.6</v>
      </c>
      <c r="K138" s="28">
        <v>0</v>
      </c>
      <c r="L138" s="28">
        <v>0</v>
      </c>
    </row>
    <row r="139" spans="1:12" s="13" customFormat="1" ht="78.75" x14ac:dyDescent="0.25">
      <c r="A139" s="40" t="s">
        <v>514</v>
      </c>
      <c r="B139" s="14" t="s">
        <v>160</v>
      </c>
      <c r="C139" s="8" t="s">
        <v>561</v>
      </c>
      <c r="D139" s="15" t="s">
        <v>563</v>
      </c>
      <c r="E139" s="39" t="s">
        <v>43</v>
      </c>
      <c r="F139" s="40" t="s">
        <v>514</v>
      </c>
      <c r="G139" s="28">
        <v>0</v>
      </c>
      <c r="H139" s="28">
        <v>0</v>
      </c>
      <c r="I139" s="28">
        <v>0</v>
      </c>
      <c r="J139" s="28">
        <v>136</v>
      </c>
      <c r="K139" s="28">
        <v>0</v>
      </c>
      <c r="L139" s="28">
        <v>0</v>
      </c>
    </row>
    <row r="140" spans="1:12" s="13" customFormat="1" ht="78.75" x14ac:dyDescent="0.25">
      <c r="A140" s="40" t="s">
        <v>515</v>
      </c>
      <c r="B140" s="14" t="s">
        <v>157</v>
      </c>
      <c r="C140" s="8" t="s">
        <v>124</v>
      </c>
      <c r="D140" s="15" t="s">
        <v>472</v>
      </c>
      <c r="E140" s="27" t="s">
        <v>43</v>
      </c>
      <c r="F140" s="40" t="s">
        <v>515</v>
      </c>
      <c r="G140" s="28">
        <v>721.1</v>
      </c>
      <c r="H140" s="28">
        <v>721.1</v>
      </c>
      <c r="I140" s="28">
        <v>721.1</v>
      </c>
      <c r="J140" s="28">
        <v>655.29999999999995</v>
      </c>
      <c r="K140" s="28">
        <v>656.1</v>
      </c>
      <c r="L140" s="28">
        <f>974066.7+673.3</f>
        <v>974740</v>
      </c>
    </row>
    <row r="141" spans="1:12" s="13" customFormat="1" ht="78.75" x14ac:dyDescent="0.25">
      <c r="A141" s="40" t="s">
        <v>516</v>
      </c>
      <c r="B141" s="14" t="s">
        <v>157</v>
      </c>
      <c r="C141" s="8" t="s">
        <v>473</v>
      </c>
      <c r="D141" s="15" t="s">
        <v>45</v>
      </c>
      <c r="E141" s="27" t="s">
        <v>43</v>
      </c>
      <c r="F141" s="40" t="s">
        <v>516</v>
      </c>
      <c r="G141" s="28">
        <v>25</v>
      </c>
      <c r="H141" s="28">
        <v>25</v>
      </c>
      <c r="I141" s="28">
        <v>25</v>
      </c>
      <c r="J141" s="28">
        <v>0</v>
      </c>
      <c r="K141" s="28">
        <v>0</v>
      </c>
      <c r="L141" s="28">
        <v>0</v>
      </c>
    </row>
    <row r="142" spans="1:12" s="13" customFormat="1" ht="157.5" x14ac:dyDescent="0.25">
      <c r="A142" s="40" t="s">
        <v>321</v>
      </c>
      <c r="B142" s="14" t="s">
        <v>158</v>
      </c>
      <c r="C142" s="8" t="s">
        <v>370</v>
      </c>
      <c r="D142" s="15" t="s">
        <v>371</v>
      </c>
      <c r="E142" s="31" t="s">
        <v>2</v>
      </c>
      <c r="F142" s="40" t="s">
        <v>321</v>
      </c>
      <c r="G142" s="28">
        <v>706.9</v>
      </c>
      <c r="H142" s="28">
        <v>784.1</v>
      </c>
      <c r="I142" s="28">
        <v>784.1</v>
      </c>
      <c r="J142" s="28">
        <v>600</v>
      </c>
      <c r="K142" s="28">
        <v>600</v>
      </c>
      <c r="L142" s="28">
        <v>600</v>
      </c>
    </row>
    <row r="143" spans="1:12" s="13" customFormat="1" ht="63" x14ac:dyDescent="0.25">
      <c r="A143" s="40" t="s">
        <v>322</v>
      </c>
      <c r="B143" s="14" t="s">
        <v>156</v>
      </c>
      <c r="C143" s="8" t="s">
        <v>374</v>
      </c>
      <c r="D143" s="15" t="s">
        <v>375</v>
      </c>
      <c r="E143" s="31" t="s">
        <v>2</v>
      </c>
      <c r="F143" s="40" t="s">
        <v>322</v>
      </c>
      <c r="G143" s="28">
        <v>30.4</v>
      </c>
      <c r="H143" s="28">
        <v>34.5</v>
      </c>
      <c r="I143" s="28">
        <v>34.5</v>
      </c>
      <c r="J143" s="28">
        <v>16.100000000000001</v>
      </c>
      <c r="K143" s="28">
        <v>16.100000000000001</v>
      </c>
      <c r="L143" s="28">
        <v>16.100000000000001</v>
      </c>
    </row>
    <row r="144" spans="1:12" s="13" customFormat="1" ht="63" x14ac:dyDescent="0.25">
      <c r="A144" s="40" t="s">
        <v>517</v>
      </c>
      <c r="B144" s="14" t="s">
        <v>156</v>
      </c>
      <c r="C144" s="8" t="s">
        <v>377</v>
      </c>
      <c r="D144" s="15" t="s">
        <v>376</v>
      </c>
      <c r="E144" s="31" t="s">
        <v>2</v>
      </c>
      <c r="F144" s="40" t="s">
        <v>517</v>
      </c>
      <c r="G144" s="28">
        <v>141</v>
      </c>
      <c r="H144" s="28">
        <v>98.6</v>
      </c>
      <c r="I144" s="28">
        <v>141</v>
      </c>
      <c r="J144" s="28">
        <v>160.5</v>
      </c>
      <c r="K144" s="28">
        <v>160.5</v>
      </c>
      <c r="L144" s="28">
        <v>160.5</v>
      </c>
    </row>
    <row r="145" spans="1:12" s="13" customFormat="1" ht="63" x14ac:dyDescent="0.25">
      <c r="A145" s="40" t="s">
        <v>518</v>
      </c>
      <c r="B145" s="14" t="s">
        <v>156</v>
      </c>
      <c r="C145" s="8" t="s">
        <v>372</v>
      </c>
      <c r="D145" s="15" t="s">
        <v>373</v>
      </c>
      <c r="E145" s="27" t="s">
        <v>2</v>
      </c>
      <c r="F145" s="40" t="s">
        <v>518</v>
      </c>
      <c r="G145" s="28">
        <v>123.6</v>
      </c>
      <c r="H145" s="28">
        <v>0</v>
      </c>
      <c r="I145" s="28">
        <v>123.6</v>
      </c>
      <c r="J145" s="28">
        <v>20.100000000000001</v>
      </c>
      <c r="K145" s="28">
        <v>20.100000000000001</v>
      </c>
      <c r="L145" s="28">
        <v>20.100000000000001</v>
      </c>
    </row>
    <row r="146" spans="1:12" s="13" customFormat="1" ht="63" x14ac:dyDescent="0.25">
      <c r="A146" s="40" t="s">
        <v>323</v>
      </c>
      <c r="B146" s="14" t="s">
        <v>156</v>
      </c>
      <c r="C146" s="8" t="s">
        <v>378</v>
      </c>
      <c r="D146" s="15" t="s">
        <v>379</v>
      </c>
      <c r="E146" s="31" t="s">
        <v>2</v>
      </c>
      <c r="F146" s="40" t="s">
        <v>323</v>
      </c>
      <c r="G146" s="28">
        <v>43.3</v>
      </c>
      <c r="H146" s="28">
        <v>43.3</v>
      </c>
      <c r="I146" s="28">
        <v>43.3</v>
      </c>
      <c r="J146" s="28">
        <v>0</v>
      </c>
      <c r="K146" s="28">
        <v>0</v>
      </c>
      <c r="L146" s="28">
        <v>0</v>
      </c>
    </row>
    <row r="147" spans="1:12" s="13" customFormat="1" ht="63" x14ac:dyDescent="0.25">
      <c r="A147" s="40" t="s">
        <v>324</v>
      </c>
      <c r="B147" s="14" t="s">
        <v>156</v>
      </c>
      <c r="C147" s="8" t="s">
        <v>380</v>
      </c>
      <c r="D147" s="15" t="s">
        <v>346</v>
      </c>
      <c r="E147" s="31" t="s">
        <v>2</v>
      </c>
      <c r="F147" s="40" t="s">
        <v>324</v>
      </c>
      <c r="G147" s="28">
        <v>1.3</v>
      </c>
      <c r="H147" s="28">
        <v>1.3</v>
      </c>
      <c r="I147" s="28">
        <v>1.3</v>
      </c>
      <c r="J147" s="28">
        <v>0</v>
      </c>
      <c r="K147" s="28">
        <v>0</v>
      </c>
      <c r="L147" s="28">
        <v>0</v>
      </c>
    </row>
    <row r="148" spans="1:12" s="13" customFormat="1" ht="94.5" x14ac:dyDescent="0.25">
      <c r="A148" s="40" t="s">
        <v>325</v>
      </c>
      <c r="B148" s="14" t="s">
        <v>148</v>
      </c>
      <c r="C148" s="8" t="s">
        <v>213</v>
      </c>
      <c r="D148" s="15" t="s">
        <v>214</v>
      </c>
      <c r="E148" s="27" t="s">
        <v>2</v>
      </c>
      <c r="F148" s="40" t="s">
        <v>325</v>
      </c>
      <c r="G148" s="28">
        <v>5</v>
      </c>
      <c r="H148" s="28">
        <v>0</v>
      </c>
      <c r="I148" s="28">
        <v>5</v>
      </c>
      <c r="J148" s="28">
        <v>0</v>
      </c>
      <c r="K148" s="28">
        <v>0</v>
      </c>
      <c r="L148" s="28">
        <v>0</v>
      </c>
    </row>
    <row r="149" spans="1:12" s="13" customFormat="1" ht="63" x14ac:dyDescent="0.25">
      <c r="A149" s="40" t="s">
        <v>326</v>
      </c>
      <c r="B149" s="14" t="s">
        <v>148</v>
      </c>
      <c r="C149" s="8" t="s">
        <v>163</v>
      </c>
      <c r="D149" s="15" t="s">
        <v>164</v>
      </c>
      <c r="E149" s="27" t="s">
        <v>2</v>
      </c>
      <c r="F149" s="40" t="s">
        <v>326</v>
      </c>
      <c r="G149" s="28">
        <v>90.8</v>
      </c>
      <c r="H149" s="28">
        <v>67.400000000000006</v>
      </c>
      <c r="I149" s="28">
        <v>90.8</v>
      </c>
      <c r="J149" s="28">
        <v>0</v>
      </c>
      <c r="K149" s="28">
        <v>0</v>
      </c>
      <c r="L149" s="28">
        <v>0</v>
      </c>
    </row>
    <row r="150" spans="1:12" s="13" customFormat="1" ht="63" x14ac:dyDescent="0.25">
      <c r="A150" s="40" t="s">
        <v>327</v>
      </c>
      <c r="B150" s="14" t="s">
        <v>148</v>
      </c>
      <c r="C150" s="8" t="s">
        <v>234</v>
      </c>
      <c r="D150" s="15" t="s">
        <v>164</v>
      </c>
      <c r="E150" s="27" t="s">
        <v>2</v>
      </c>
      <c r="F150" s="40" t="s">
        <v>327</v>
      </c>
      <c r="G150" s="28">
        <v>0.7</v>
      </c>
      <c r="H150" s="28">
        <v>2.2000000000000002</v>
      </c>
      <c r="I150" s="28">
        <v>2.2000000000000002</v>
      </c>
      <c r="J150" s="28">
        <v>0</v>
      </c>
      <c r="K150" s="28">
        <v>0</v>
      </c>
      <c r="L150" s="28">
        <v>0</v>
      </c>
    </row>
    <row r="151" spans="1:12" s="13" customFormat="1" ht="78.75" x14ac:dyDescent="0.25">
      <c r="A151" s="40" t="s">
        <v>328</v>
      </c>
      <c r="B151" s="14" t="s">
        <v>148</v>
      </c>
      <c r="C151" s="8" t="s">
        <v>215</v>
      </c>
      <c r="D151" s="15" t="s">
        <v>198</v>
      </c>
      <c r="E151" s="27" t="s">
        <v>2</v>
      </c>
      <c r="F151" s="40" t="s">
        <v>328</v>
      </c>
      <c r="G151" s="28">
        <v>127</v>
      </c>
      <c r="H151" s="28">
        <v>38.799999999999997</v>
      </c>
      <c r="I151" s="28">
        <v>127</v>
      </c>
      <c r="J151" s="28">
        <v>0</v>
      </c>
      <c r="K151" s="28">
        <v>0</v>
      </c>
      <c r="L151" s="28">
        <v>0</v>
      </c>
    </row>
    <row r="152" spans="1:12" s="13" customFormat="1" ht="63" x14ac:dyDescent="0.25">
      <c r="A152" s="40" t="s">
        <v>329</v>
      </c>
      <c r="B152" s="14" t="s">
        <v>160</v>
      </c>
      <c r="C152" s="8" t="s">
        <v>216</v>
      </c>
      <c r="D152" s="15" t="s">
        <v>217</v>
      </c>
      <c r="E152" s="27" t="s">
        <v>2</v>
      </c>
      <c r="F152" s="40" t="s">
        <v>329</v>
      </c>
      <c r="G152" s="28">
        <v>24.7</v>
      </c>
      <c r="H152" s="28">
        <v>24.7</v>
      </c>
      <c r="I152" s="28">
        <v>24.7</v>
      </c>
      <c r="J152" s="28">
        <v>300</v>
      </c>
      <c r="K152" s="28">
        <v>300</v>
      </c>
      <c r="L152" s="28">
        <v>300</v>
      </c>
    </row>
    <row r="153" spans="1:12" s="13" customFormat="1" ht="63" x14ac:dyDescent="0.25">
      <c r="A153" s="40" t="s">
        <v>330</v>
      </c>
      <c r="B153" s="14" t="s">
        <v>160</v>
      </c>
      <c r="C153" s="8" t="s">
        <v>474</v>
      </c>
      <c r="D153" s="15" t="s">
        <v>479</v>
      </c>
      <c r="E153" s="31" t="s">
        <v>2</v>
      </c>
      <c r="F153" s="40" t="s">
        <v>330</v>
      </c>
      <c r="G153" s="28">
        <v>80</v>
      </c>
      <c r="H153" s="28">
        <v>77.8</v>
      </c>
      <c r="I153" s="28">
        <v>77.8</v>
      </c>
      <c r="J153" s="28">
        <v>0</v>
      </c>
      <c r="K153" s="28">
        <v>0</v>
      </c>
      <c r="L153" s="28">
        <v>0</v>
      </c>
    </row>
    <row r="154" spans="1:12" s="13" customFormat="1" ht="63" x14ac:dyDescent="0.25">
      <c r="A154" s="40" t="s">
        <v>331</v>
      </c>
      <c r="B154" s="14" t="s">
        <v>160</v>
      </c>
      <c r="C154" s="8" t="s">
        <v>475</v>
      </c>
      <c r="D154" s="15" t="s">
        <v>480</v>
      </c>
      <c r="E154" s="31" t="s">
        <v>2</v>
      </c>
      <c r="F154" s="40" t="s">
        <v>331</v>
      </c>
      <c r="G154" s="28">
        <v>43</v>
      </c>
      <c r="H154" s="28">
        <v>43</v>
      </c>
      <c r="I154" s="28">
        <v>43</v>
      </c>
      <c r="J154" s="28">
        <v>0</v>
      </c>
      <c r="K154" s="28">
        <v>0</v>
      </c>
      <c r="L154" s="28">
        <v>0</v>
      </c>
    </row>
    <row r="155" spans="1:12" s="13" customFormat="1" ht="63" x14ac:dyDescent="0.25">
      <c r="A155" s="40" t="s">
        <v>519</v>
      </c>
      <c r="B155" s="14" t="s">
        <v>160</v>
      </c>
      <c r="C155" s="8" t="s">
        <v>476</v>
      </c>
      <c r="D155" s="15" t="s">
        <v>481</v>
      </c>
      <c r="E155" s="31" t="s">
        <v>2</v>
      </c>
      <c r="F155" s="40" t="s">
        <v>519</v>
      </c>
      <c r="G155" s="28">
        <v>1</v>
      </c>
      <c r="H155" s="28">
        <v>1</v>
      </c>
      <c r="I155" s="28">
        <v>1</v>
      </c>
      <c r="J155" s="28">
        <v>0</v>
      </c>
      <c r="K155" s="28">
        <v>0</v>
      </c>
      <c r="L155" s="28">
        <v>0</v>
      </c>
    </row>
    <row r="156" spans="1:12" s="13" customFormat="1" ht="63" x14ac:dyDescent="0.25">
      <c r="A156" s="40" t="s">
        <v>332</v>
      </c>
      <c r="B156" s="14" t="s">
        <v>160</v>
      </c>
      <c r="C156" s="8" t="s">
        <v>477</v>
      </c>
      <c r="D156" s="15" t="s">
        <v>482</v>
      </c>
      <c r="E156" s="31" t="s">
        <v>2</v>
      </c>
      <c r="F156" s="40" t="s">
        <v>332</v>
      </c>
      <c r="G156" s="28">
        <v>5</v>
      </c>
      <c r="H156" s="28">
        <v>5</v>
      </c>
      <c r="I156" s="28">
        <v>5</v>
      </c>
      <c r="J156" s="28">
        <v>0</v>
      </c>
      <c r="K156" s="28">
        <v>0</v>
      </c>
      <c r="L156" s="28">
        <v>0</v>
      </c>
    </row>
    <row r="157" spans="1:12" s="13" customFormat="1" ht="63" x14ac:dyDescent="0.25">
      <c r="A157" s="40" t="s">
        <v>333</v>
      </c>
      <c r="B157" s="14" t="s">
        <v>160</v>
      </c>
      <c r="C157" s="8" t="s">
        <v>478</v>
      </c>
      <c r="D157" s="15" t="s">
        <v>483</v>
      </c>
      <c r="E157" s="35" t="s">
        <v>2</v>
      </c>
      <c r="F157" s="40" t="s">
        <v>333</v>
      </c>
      <c r="G157" s="28">
        <v>1</v>
      </c>
      <c r="H157" s="28">
        <v>1</v>
      </c>
      <c r="I157" s="28">
        <v>1</v>
      </c>
      <c r="J157" s="28">
        <v>0</v>
      </c>
      <c r="K157" s="28">
        <v>0</v>
      </c>
      <c r="L157" s="28">
        <v>0</v>
      </c>
    </row>
    <row r="158" spans="1:12" s="13" customFormat="1" ht="78.75" x14ac:dyDescent="0.25">
      <c r="A158" s="40" t="s">
        <v>520</v>
      </c>
      <c r="B158" s="14" t="s">
        <v>160</v>
      </c>
      <c r="C158" s="8" t="s">
        <v>530</v>
      </c>
      <c r="D158" s="15" t="s">
        <v>533</v>
      </c>
      <c r="E158" s="39" t="s">
        <v>2</v>
      </c>
      <c r="F158" s="40" t="s">
        <v>520</v>
      </c>
      <c r="G158" s="28">
        <v>0</v>
      </c>
      <c r="H158" s="28">
        <v>0</v>
      </c>
      <c r="I158" s="28">
        <v>0</v>
      </c>
      <c r="J158" s="28">
        <v>41.1</v>
      </c>
      <c r="K158" s="28">
        <v>0</v>
      </c>
      <c r="L158" s="28">
        <v>0</v>
      </c>
    </row>
    <row r="159" spans="1:12" s="13" customFormat="1" ht="63" x14ac:dyDescent="0.25">
      <c r="A159" s="40" t="s">
        <v>334</v>
      </c>
      <c r="B159" s="14" t="s">
        <v>160</v>
      </c>
      <c r="C159" s="8" t="s">
        <v>531</v>
      </c>
      <c r="D159" s="15" t="s">
        <v>534</v>
      </c>
      <c r="E159" s="39" t="s">
        <v>2</v>
      </c>
      <c r="F159" s="40" t="s">
        <v>334</v>
      </c>
      <c r="G159" s="28">
        <v>0</v>
      </c>
      <c r="H159" s="28">
        <v>0</v>
      </c>
      <c r="I159" s="28">
        <v>0</v>
      </c>
      <c r="J159" s="28">
        <v>52.4</v>
      </c>
      <c r="K159" s="28">
        <v>0</v>
      </c>
      <c r="L159" s="28">
        <v>0</v>
      </c>
    </row>
    <row r="160" spans="1:12" s="13" customFormat="1" ht="63" x14ac:dyDescent="0.25">
      <c r="A160" s="40" t="s">
        <v>335</v>
      </c>
      <c r="B160" s="14" t="s">
        <v>160</v>
      </c>
      <c r="C160" s="8" t="s">
        <v>532</v>
      </c>
      <c r="D160" s="15" t="s">
        <v>535</v>
      </c>
      <c r="E160" s="39" t="s">
        <v>2</v>
      </c>
      <c r="F160" s="40" t="s">
        <v>335</v>
      </c>
      <c r="G160" s="28">
        <v>0</v>
      </c>
      <c r="H160" s="28">
        <v>0</v>
      </c>
      <c r="I160" s="28">
        <v>0</v>
      </c>
      <c r="J160" s="28">
        <v>37.5</v>
      </c>
      <c r="K160" s="28">
        <v>0</v>
      </c>
      <c r="L160" s="28">
        <v>0</v>
      </c>
    </row>
    <row r="161" spans="1:12" s="13" customFormat="1" ht="63" x14ac:dyDescent="0.25">
      <c r="A161" s="40" t="s">
        <v>411</v>
      </c>
      <c r="B161" s="14" t="s">
        <v>160</v>
      </c>
      <c r="C161" s="8" t="s">
        <v>536</v>
      </c>
      <c r="D161" s="15" t="s">
        <v>537</v>
      </c>
      <c r="E161" s="39" t="s">
        <v>2</v>
      </c>
      <c r="F161" s="40" t="s">
        <v>411</v>
      </c>
      <c r="G161" s="28">
        <v>0</v>
      </c>
      <c r="H161" s="28">
        <v>0</v>
      </c>
      <c r="I161" s="28">
        <v>0</v>
      </c>
      <c r="J161" s="28">
        <v>105</v>
      </c>
      <c r="K161" s="28">
        <v>0</v>
      </c>
      <c r="L161" s="28">
        <v>0</v>
      </c>
    </row>
    <row r="162" spans="1:12" s="13" customFormat="1" ht="63" x14ac:dyDescent="0.25">
      <c r="A162" s="40" t="s">
        <v>336</v>
      </c>
      <c r="B162" s="14" t="s">
        <v>160</v>
      </c>
      <c r="C162" s="8" t="s">
        <v>538</v>
      </c>
      <c r="D162" s="15" t="s">
        <v>539</v>
      </c>
      <c r="E162" s="39" t="s">
        <v>2</v>
      </c>
      <c r="F162" s="40" t="s">
        <v>336</v>
      </c>
      <c r="G162" s="28">
        <v>0</v>
      </c>
      <c r="H162" s="28">
        <v>0</v>
      </c>
      <c r="I162" s="28">
        <v>0</v>
      </c>
      <c r="J162" s="28">
        <v>140</v>
      </c>
      <c r="K162" s="28">
        <v>0</v>
      </c>
      <c r="L162" s="28">
        <v>0</v>
      </c>
    </row>
    <row r="163" spans="1:12" s="13" customFormat="1" ht="78.75" x14ac:dyDescent="0.25">
      <c r="A163" s="40" t="s">
        <v>337</v>
      </c>
      <c r="B163" s="14" t="s">
        <v>160</v>
      </c>
      <c r="C163" s="8" t="s">
        <v>541</v>
      </c>
      <c r="D163" s="15" t="s">
        <v>540</v>
      </c>
      <c r="E163" s="39" t="s">
        <v>2</v>
      </c>
      <c r="F163" s="40" t="s">
        <v>337</v>
      </c>
      <c r="G163" s="28">
        <v>0</v>
      </c>
      <c r="H163" s="28">
        <v>0</v>
      </c>
      <c r="I163" s="28">
        <v>0</v>
      </c>
      <c r="J163" s="28">
        <v>20</v>
      </c>
      <c r="K163" s="28">
        <v>0</v>
      </c>
      <c r="L163" s="28">
        <v>0</v>
      </c>
    </row>
    <row r="164" spans="1:12" s="13" customFormat="1" ht="63" x14ac:dyDescent="0.25">
      <c r="A164" s="40" t="s">
        <v>412</v>
      </c>
      <c r="B164" s="14" t="s">
        <v>160</v>
      </c>
      <c r="C164" s="8" t="s">
        <v>542</v>
      </c>
      <c r="D164" s="15" t="s">
        <v>543</v>
      </c>
      <c r="E164" s="39" t="s">
        <v>2</v>
      </c>
      <c r="F164" s="40" t="s">
        <v>412</v>
      </c>
      <c r="G164" s="28">
        <v>0</v>
      </c>
      <c r="H164" s="28">
        <v>0</v>
      </c>
      <c r="I164" s="28">
        <v>0</v>
      </c>
      <c r="J164" s="28">
        <v>148.30000000000001</v>
      </c>
      <c r="K164" s="28">
        <v>0</v>
      </c>
      <c r="L164" s="28">
        <v>0</v>
      </c>
    </row>
    <row r="165" spans="1:12" s="13" customFormat="1" ht="63" x14ac:dyDescent="0.25">
      <c r="A165" s="40" t="s">
        <v>521</v>
      </c>
      <c r="B165" s="14" t="s">
        <v>160</v>
      </c>
      <c r="C165" s="8" t="s">
        <v>544</v>
      </c>
      <c r="D165" s="15" t="s">
        <v>545</v>
      </c>
      <c r="E165" s="39" t="s">
        <v>2</v>
      </c>
      <c r="F165" s="40" t="s">
        <v>521</v>
      </c>
      <c r="G165" s="28">
        <v>0</v>
      </c>
      <c r="H165" s="28">
        <v>0</v>
      </c>
      <c r="I165" s="28">
        <v>0</v>
      </c>
      <c r="J165" s="28">
        <v>30</v>
      </c>
      <c r="K165" s="28">
        <v>0</v>
      </c>
      <c r="L165" s="28">
        <v>0</v>
      </c>
    </row>
    <row r="166" spans="1:12" s="13" customFormat="1" ht="63" x14ac:dyDescent="0.25">
      <c r="A166" s="40" t="s">
        <v>522</v>
      </c>
      <c r="B166" s="14" t="s">
        <v>160</v>
      </c>
      <c r="C166" s="8" t="s">
        <v>546</v>
      </c>
      <c r="D166" s="15" t="s">
        <v>547</v>
      </c>
      <c r="E166" s="39" t="s">
        <v>2</v>
      </c>
      <c r="F166" s="40" t="s">
        <v>522</v>
      </c>
      <c r="G166" s="28">
        <v>0</v>
      </c>
      <c r="H166" s="28">
        <v>0</v>
      </c>
      <c r="I166" s="28">
        <v>0</v>
      </c>
      <c r="J166" s="28">
        <v>111.2</v>
      </c>
      <c r="K166" s="28">
        <v>0</v>
      </c>
      <c r="L166" s="28">
        <v>0</v>
      </c>
    </row>
    <row r="167" spans="1:12" s="13" customFormat="1" ht="63" x14ac:dyDescent="0.25">
      <c r="A167" s="40" t="s">
        <v>413</v>
      </c>
      <c r="B167" s="14" t="s">
        <v>160</v>
      </c>
      <c r="C167" s="8" t="s">
        <v>548</v>
      </c>
      <c r="D167" s="15" t="s">
        <v>549</v>
      </c>
      <c r="E167" s="39" t="s">
        <v>2</v>
      </c>
      <c r="F167" s="40" t="s">
        <v>413</v>
      </c>
      <c r="G167" s="28">
        <v>0</v>
      </c>
      <c r="H167" s="28">
        <v>0</v>
      </c>
      <c r="I167" s="28">
        <v>0</v>
      </c>
      <c r="J167" s="28">
        <v>57.3</v>
      </c>
      <c r="K167" s="28">
        <v>0</v>
      </c>
      <c r="L167" s="28">
        <v>0</v>
      </c>
    </row>
    <row r="168" spans="1:12" s="13" customFormat="1" ht="78.75" x14ac:dyDescent="0.25">
      <c r="A168" s="40" t="s">
        <v>414</v>
      </c>
      <c r="B168" s="14" t="s">
        <v>160</v>
      </c>
      <c r="C168" s="8" t="s">
        <v>550</v>
      </c>
      <c r="D168" s="15" t="s">
        <v>551</v>
      </c>
      <c r="E168" s="39" t="s">
        <v>2</v>
      </c>
      <c r="F168" s="40" t="s">
        <v>414</v>
      </c>
      <c r="G168" s="28">
        <v>0</v>
      </c>
      <c r="H168" s="28">
        <v>0</v>
      </c>
      <c r="I168" s="28">
        <v>0</v>
      </c>
      <c r="J168" s="28">
        <v>113.4</v>
      </c>
      <c r="K168" s="28">
        <v>0</v>
      </c>
      <c r="L168" s="28">
        <v>0</v>
      </c>
    </row>
    <row r="169" spans="1:12" s="13" customFormat="1" ht="78.75" x14ac:dyDescent="0.25">
      <c r="A169" s="40" t="s">
        <v>415</v>
      </c>
      <c r="B169" s="14" t="s">
        <v>160</v>
      </c>
      <c r="C169" s="8" t="s">
        <v>552</v>
      </c>
      <c r="D169" s="15" t="s">
        <v>553</v>
      </c>
      <c r="E169" s="39" t="s">
        <v>2</v>
      </c>
      <c r="F169" s="40" t="s">
        <v>415</v>
      </c>
      <c r="G169" s="28">
        <v>0</v>
      </c>
      <c r="H169" s="28">
        <v>0</v>
      </c>
      <c r="I169" s="28">
        <v>0</v>
      </c>
      <c r="J169" s="28">
        <v>182</v>
      </c>
      <c r="K169" s="28">
        <v>0</v>
      </c>
      <c r="L169" s="28">
        <v>0</v>
      </c>
    </row>
    <row r="170" spans="1:12" s="13" customFormat="1" ht="78.75" x14ac:dyDescent="0.25">
      <c r="A170" s="40" t="s">
        <v>416</v>
      </c>
      <c r="B170" s="14" t="s">
        <v>160</v>
      </c>
      <c r="C170" s="8" t="s">
        <v>554</v>
      </c>
      <c r="D170" s="15" t="s">
        <v>555</v>
      </c>
      <c r="E170" s="39" t="s">
        <v>2</v>
      </c>
      <c r="F170" s="40" t="s">
        <v>416</v>
      </c>
      <c r="G170" s="28">
        <v>0</v>
      </c>
      <c r="H170" s="28">
        <v>0</v>
      </c>
      <c r="I170" s="28">
        <v>0</v>
      </c>
      <c r="J170" s="28">
        <v>87.6</v>
      </c>
      <c r="K170" s="28">
        <v>0</v>
      </c>
      <c r="L170" s="28">
        <v>0</v>
      </c>
    </row>
    <row r="171" spans="1:12" s="13" customFormat="1" ht="63" x14ac:dyDescent="0.25">
      <c r="A171" s="40" t="s">
        <v>417</v>
      </c>
      <c r="B171" s="14" t="s">
        <v>160</v>
      </c>
      <c r="C171" s="8" t="s">
        <v>556</v>
      </c>
      <c r="D171" s="15" t="s">
        <v>557</v>
      </c>
      <c r="E171" s="39" t="s">
        <v>2</v>
      </c>
      <c r="F171" s="40" t="s">
        <v>417</v>
      </c>
      <c r="G171" s="28">
        <v>0</v>
      </c>
      <c r="H171" s="28">
        <v>0</v>
      </c>
      <c r="I171" s="28">
        <v>0</v>
      </c>
      <c r="J171" s="28">
        <v>92</v>
      </c>
      <c r="K171" s="28">
        <v>0</v>
      </c>
      <c r="L171" s="28">
        <v>0</v>
      </c>
    </row>
    <row r="172" spans="1:12" s="13" customFormat="1" ht="63" x14ac:dyDescent="0.25">
      <c r="A172" s="40" t="s">
        <v>418</v>
      </c>
      <c r="B172" s="14" t="s">
        <v>160</v>
      </c>
      <c r="C172" s="8" t="s">
        <v>558</v>
      </c>
      <c r="D172" s="15" t="s">
        <v>559</v>
      </c>
      <c r="E172" s="39" t="s">
        <v>2</v>
      </c>
      <c r="F172" s="40" t="s">
        <v>418</v>
      </c>
      <c r="G172" s="28">
        <v>0</v>
      </c>
      <c r="H172" s="28">
        <v>0</v>
      </c>
      <c r="I172" s="28">
        <v>0</v>
      </c>
      <c r="J172" s="28">
        <v>38</v>
      </c>
      <c r="K172" s="28">
        <v>0</v>
      </c>
      <c r="L172" s="28">
        <v>0</v>
      </c>
    </row>
    <row r="173" spans="1:12" s="13" customFormat="1" ht="78.75" x14ac:dyDescent="0.25">
      <c r="A173" s="40" t="s">
        <v>419</v>
      </c>
      <c r="B173" s="14" t="s">
        <v>157</v>
      </c>
      <c r="C173" s="8" t="s">
        <v>123</v>
      </c>
      <c r="D173" s="15" t="s">
        <v>67</v>
      </c>
      <c r="E173" s="27" t="s">
        <v>2</v>
      </c>
      <c r="F173" s="40" t="s">
        <v>419</v>
      </c>
      <c r="G173" s="28">
        <v>314216.5</v>
      </c>
      <c r="H173" s="28">
        <v>160337.4</v>
      </c>
      <c r="I173" s="28">
        <v>314216.5</v>
      </c>
      <c r="J173" s="28">
        <f>151430.8+128280</f>
        <v>279710.8</v>
      </c>
      <c r="K173" s="28">
        <v>75653.3</v>
      </c>
      <c r="L173" s="28">
        <v>78107</v>
      </c>
    </row>
    <row r="174" spans="1:12" s="13" customFormat="1" ht="78.75" x14ac:dyDescent="0.25">
      <c r="A174" s="40" t="s">
        <v>523</v>
      </c>
      <c r="B174" s="14" t="s">
        <v>157</v>
      </c>
      <c r="C174" s="8" t="s">
        <v>484</v>
      </c>
      <c r="D174" s="15" t="s">
        <v>486</v>
      </c>
      <c r="E174" s="35" t="s">
        <v>2</v>
      </c>
      <c r="F174" s="40" t="s">
        <v>523</v>
      </c>
      <c r="G174" s="28">
        <v>8217</v>
      </c>
      <c r="H174" s="28">
        <v>0</v>
      </c>
      <c r="I174" s="28">
        <v>8217</v>
      </c>
      <c r="J174" s="28">
        <v>0</v>
      </c>
      <c r="K174" s="28">
        <v>0</v>
      </c>
      <c r="L174" s="28">
        <v>0</v>
      </c>
    </row>
    <row r="175" spans="1:12" s="13" customFormat="1" ht="63" x14ac:dyDescent="0.25">
      <c r="A175" s="40" t="s">
        <v>420</v>
      </c>
      <c r="B175" s="14" t="s">
        <v>157</v>
      </c>
      <c r="C175" s="8" t="s">
        <v>485</v>
      </c>
      <c r="D175" s="15" t="s">
        <v>487</v>
      </c>
      <c r="E175" s="35" t="s">
        <v>2</v>
      </c>
      <c r="F175" s="40" t="s">
        <v>420</v>
      </c>
      <c r="G175" s="28">
        <v>4252.5</v>
      </c>
      <c r="H175" s="28">
        <v>0</v>
      </c>
      <c r="I175" s="28">
        <v>4252.5</v>
      </c>
      <c r="J175" s="28">
        <v>0</v>
      </c>
      <c r="K175" s="28">
        <v>0</v>
      </c>
      <c r="L175" s="28">
        <v>0</v>
      </c>
    </row>
    <row r="176" spans="1:12" s="13" customFormat="1" ht="63" x14ac:dyDescent="0.25">
      <c r="A176" s="40" t="s">
        <v>526</v>
      </c>
      <c r="B176" s="14" t="s">
        <v>157</v>
      </c>
      <c r="C176" s="8" t="s">
        <v>218</v>
      </c>
      <c r="D176" s="15" t="s">
        <v>494</v>
      </c>
      <c r="E176" s="27" t="s">
        <v>2</v>
      </c>
      <c r="F176" s="40" t="s">
        <v>526</v>
      </c>
      <c r="G176" s="28">
        <v>210311.5</v>
      </c>
      <c r="H176" s="28">
        <v>137791.20000000001</v>
      </c>
      <c r="I176" s="28">
        <v>210311.5</v>
      </c>
      <c r="J176" s="28">
        <v>522452</v>
      </c>
      <c r="K176" s="28">
        <v>358463.8</v>
      </c>
      <c r="L176" s="28">
        <v>450241.4</v>
      </c>
    </row>
    <row r="177" spans="1:12" s="13" customFormat="1" ht="63" x14ac:dyDescent="0.25">
      <c r="A177" s="40" t="s">
        <v>527</v>
      </c>
      <c r="B177" s="14" t="s">
        <v>157</v>
      </c>
      <c r="C177" s="8" t="s">
        <v>524</v>
      </c>
      <c r="D177" s="15" t="s">
        <v>528</v>
      </c>
      <c r="E177" s="38" t="s">
        <v>2</v>
      </c>
      <c r="F177" s="40" t="s">
        <v>527</v>
      </c>
      <c r="G177" s="28">
        <v>47799.199999999997</v>
      </c>
      <c r="H177" s="28">
        <v>0</v>
      </c>
      <c r="I177" s="28">
        <v>47799.199999999997</v>
      </c>
      <c r="J177" s="28">
        <v>147121.4</v>
      </c>
      <c r="K177" s="28">
        <v>0</v>
      </c>
      <c r="L177" s="28">
        <v>0</v>
      </c>
    </row>
    <row r="178" spans="1:12" s="13" customFormat="1" ht="63" x14ac:dyDescent="0.25">
      <c r="A178" s="40" t="s">
        <v>564</v>
      </c>
      <c r="B178" s="14" t="s">
        <v>157</v>
      </c>
      <c r="C178" s="8" t="s">
        <v>525</v>
      </c>
      <c r="D178" s="15" t="s">
        <v>529</v>
      </c>
      <c r="E178" s="38" t="s">
        <v>2</v>
      </c>
      <c r="F178" s="40" t="s">
        <v>564</v>
      </c>
      <c r="G178" s="28">
        <v>0</v>
      </c>
      <c r="H178" s="28">
        <v>0</v>
      </c>
      <c r="I178" s="28">
        <v>0</v>
      </c>
      <c r="J178" s="28">
        <v>0</v>
      </c>
      <c r="K178" s="28">
        <v>953444.6</v>
      </c>
      <c r="L178" s="28">
        <v>1467671.1</v>
      </c>
    </row>
    <row r="179" spans="1:12" s="13" customFormat="1" ht="63" x14ac:dyDescent="0.25">
      <c r="A179" s="40" t="s">
        <v>565</v>
      </c>
      <c r="B179" s="14" t="s">
        <v>157</v>
      </c>
      <c r="C179" s="8" t="s">
        <v>121</v>
      </c>
      <c r="D179" s="15" t="s">
        <v>65</v>
      </c>
      <c r="E179" s="27" t="s">
        <v>2</v>
      </c>
      <c r="F179" s="40" t="s">
        <v>565</v>
      </c>
      <c r="G179" s="28">
        <v>52572.9</v>
      </c>
      <c r="H179" s="28">
        <v>52572.9</v>
      </c>
      <c r="I179" s="28">
        <v>52572.9</v>
      </c>
      <c r="J179" s="28">
        <v>48993.7</v>
      </c>
      <c r="K179" s="28">
        <v>0</v>
      </c>
      <c r="L179" s="28">
        <v>0</v>
      </c>
    </row>
    <row r="180" spans="1:12" s="13" customFormat="1" ht="63" x14ac:dyDescent="0.25">
      <c r="A180" s="40" t="s">
        <v>566</v>
      </c>
      <c r="B180" s="14" t="s">
        <v>157</v>
      </c>
      <c r="C180" s="8" t="s">
        <v>122</v>
      </c>
      <c r="D180" s="15" t="s">
        <v>66</v>
      </c>
      <c r="E180" s="27" t="s">
        <v>2</v>
      </c>
      <c r="F180" s="40" t="s">
        <v>566</v>
      </c>
      <c r="G180" s="28">
        <v>107431.4</v>
      </c>
      <c r="H180" s="28">
        <v>79633</v>
      </c>
      <c r="I180" s="28">
        <v>107431.4</v>
      </c>
      <c r="J180" s="28">
        <f>530913.7+145000</f>
        <v>675913.7</v>
      </c>
      <c r="K180" s="28">
        <f>216339.7+235804.1</f>
        <v>452143.80000000005</v>
      </c>
      <c r="L180" s="28">
        <f>130000+147110.6</f>
        <v>277110.59999999998</v>
      </c>
    </row>
    <row r="181" spans="1:12" s="13" customFormat="1" ht="63" x14ac:dyDescent="0.25">
      <c r="A181" s="40" t="s">
        <v>567</v>
      </c>
      <c r="B181" s="14" t="s">
        <v>157</v>
      </c>
      <c r="C181" s="8" t="s">
        <v>103</v>
      </c>
      <c r="D181" s="15" t="s">
        <v>49</v>
      </c>
      <c r="E181" s="27" t="s">
        <v>2</v>
      </c>
      <c r="F181" s="40" t="s">
        <v>567</v>
      </c>
      <c r="G181" s="28">
        <v>64676.3</v>
      </c>
      <c r="H181" s="28">
        <v>35886.800000000003</v>
      </c>
      <c r="I181" s="28">
        <v>64676.3</v>
      </c>
      <c r="J181" s="28">
        <f>126543.1+2800+345+20000+123397.1+41040</f>
        <v>314125.2</v>
      </c>
      <c r="K181" s="28">
        <f>120215.9+2800+20099.9-1545.2</f>
        <v>141570.59999999998</v>
      </c>
      <c r="L181" s="28">
        <f>113888.7+20099.9</f>
        <v>133988.6</v>
      </c>
    </row>
    <row r="182" spans="1:12" s="13" customFormat="1" ht="63" x14ac:dyDescent="0.25">
      <c r="A182" s="40" t="s">
        <v>568</v>
      </c>
      <c r="B182" s="14" t="s">
        <v>157</v>
      </c>
      <c r="C182" s="8" t="s">
        <v>107</v>
      </c>
      <c r="D182" s="15" t="s">
        <v>50</v>
      </c>
      <c r="E182" s="27" t="s">
        <v>2</v>
      </c>
      <c r="F182" s="40" t="s">
        <v>568</v>
      </c>
      <c r="G182" s="28">
        <v>6027.6</v>
      </c>
      <c r="H182" s="28">
        <v>4612.8</v>
      </c>
      <c r="I182" s="28">
        <v>6027.6</v>
      </c>
      <c r="J182" s="28">
        <f>4561.9+124.2+477.6+760.5+1314.1+134.9</f>
        <v>7373.1999999999989</v>
      </c>
      <c r="K182" s="28">
        <f>4561.9+124.2+477.6+760.5+1314.1+134.9</f>
        <v>7373.1999999999989</v>
      </c>
      <c r="L182" s="28">
        <f>4561.9+124.2+477.6+760.5+1314.1+134.9</f>
        <v>7373.1999999999989</v>
      </c>
    </row>
    <row r="183" spans="1:12" s="13" customFormat="1" ht="78.75" x14ac:dyDescent="0.25">
      <c r="A183" s="40" t="s">
        <v>569</v>
      </c>
      <c r="B183" s="14" t="s">
        <v>157</v>
      </c>
      <c r="C183" s="8" t="s">
        <v>113</v>
      </c>
      <c r="D183" s="15" t="s">
        <v>56</v>
      </c>
      <c r="E183" s="27" t="s">
        <v>2</v>
      </c>
      <c r="F183" s="40" t="s">
        <v>569</v>
      </c>
      <c r="G183" s="28">
        <v>10.6</v>
      </c>
      <c r="H183" s="28">
        <v>10.6</v>
      </c>
      <c r="I183" s="28">
        <v>10.6</v>
      </c>
      <c r="J183" s="28">
        <v>43.1</v>
      </c>
      <c r="K183" s="28">
        <v>44.7</v>
      </c>
      <c r="L183" s="28">
        <v>575.29999999999995</v>
      </c>
    </row>
    <row r="184" spans="1:12" s="13" customFormat="1" ht="63" x14ac:dyDescent="0.25">
      <c r="A184" s="40" t="s">
        <v>570</v>
      </c>
      <c r="B184" s="14" t="s">
        <v>157</v>
      </c>
      <c r="C184" s="8" t="s">
        <v>108</v>
      </c>
      <c r="D184" s="15" t="s">
        <v>51</v>
      </c>
      <c r="E184" s="27" t="s">
        <v>2</v>
      </c>
      <c r="F184" s="40" t="s">
        <v>570</v>
      </c>
      <c r="G184" s="28">
        <v>5084.1000000000004</v>
      </c>
      <c r="H184" s="28">
        <v>3703.5</v>
      </c>
      <c r="I184" s="28">
        <v>5084.1000000000004</v>
      </c>
      <c r="J184" s="28">
        <v>4244.1000000000004</v>
      </c>
      <c r="K184" s="28">
        <v>4576.3999999999996</v>
      </c>
      <c r="L184" s="28">
        <v>4780.1000000000004</v>
      </c>
    </row>
    <row r="185" spans="1:12" s="13" customFormat="1" ht="63" x14ac:dyDescent="0.25">
      <c r="A185" s="40" t="s">
        <v>571</v>
      </c>
      <c r="B185" s="14" t="s">
        <v>157</v>
      </c>
      <c r="C185" s="8" t="s">
        <v>100</v>
      </c>
      <c r="D185" s="15" t="s">
        <v>48</v>
      </c>
      <c r="E185" s="27" t="s">
        <v>2</v>
      </c>
      <c r="F185" s="40" t="s">
        <v>571</v>
      </c>
      <c r="G185" s="28">
        <v>161.30000000000001</v>
      </c>
      <c r="H185" s="28">
        <v>86.5</v>
      </c>
      <c r="I185" s="28">
        <v>161.30000000000001</v>
      </c>
      <c r="J185" s="28">
        <v>161.30000000000001</v>
      </c>
      <c r="K185" s="28">
        <v>161.30000000000001</v>
      </c>
      <c r="L185" s="28">
        <v>161.30000000000001</v>
      </c>
    </row>
    <row r="186" spans="1:12" s="13" customFormat="1" ht="63" x14ac:dyDescent="0.25">
      <c r="A186" s="40" t="s">
        <v>572</v>
      </c>
      <c r="B186" s="14" t="s">
        <v>157</v>
      </c>
      <c r="C186" s="8" t="s">
        <v>98</v>
      </c>
      <c r="D186" s="15" t="s">
        <v>45</v>
      </c>
      <c r="E186" s="27" t="s">
        <v>2</v>
      </c>
      <c r="F186" s="40" t="s">
        <v>572</v>
      </c>
      <c r="G186" s="28">
        <v>6019.7</v>
      </c>
      <c r="H186" s="28">
        <v>5167.7</v>
      </c>
      <c r="I186" s="28">
        <v>6019.7</v>
      </c>
      <c r="J186" s="28">
        <f>704.9+4447.3</f>
        <v>5152.2</v>
      </c>
      <c r="K186" s="28">
        <v>704.9</v>
      </c>
      <c r="L186" s="28">
        <v>704.9</v>
      </c>
    </row>
    <row r="187" spans="1:12" s="13" customFormat="1" ht="63" x14ac:dyDescent="0.25">
      <c r="A187" s="40" t="s">
        <v>573</v>
      </c>
      <c r="B187" s="14" t="s">
        <v>157</v>
      </c>
      <c r="C187" s="8" t="s">
        <v>488</v>
      </c>
      <c r="D187" s="15" t="s">
        <v>358</v>
      </c>
      <c r="E187" s="35" t="s">
        <v>2</v>
      </c>
      <c r="F187" s="40" t="s">
        <v>573</v>
      </c>
      <c r="G187" s="28">
        <v>641.20000000000005</v>
      </c>
      <c r="H187" s="28">
        <v>641.20000000000005</v>
      </c>
      <c r="I187" s="28">
        <v>641.20000000000005</v>
      </c>
      <c r="J187" s="28">
        <v>0</v>
      </c>
      <c r="K187" s="28">
        <v>0</v>
      </c>
      <c r="L187" s="28">
        <v>0</v>
      </c>
    </row>
    <row r="188" spans="1:12" s="13" customFormat="1" ht="63" x14ac:dyDescent="0.25">
      <c r="A188" s="40" t="s">
        <v>574</v>
      </c>
      <c r="B188" s="14" t="s">
        <v>162</v>
      </c>
      <c r="C188" s="8" t="s">
        <v>381</v>
      </c>
      <c r="D188" s="15" t="s">
        <v>13</v>
      </c>
      <c r="E188" s="31" t="s">
        <v>2</v>
      </c>
      <c r="F188" s="40" t="s">
        <v>574</v>
      </c>
      <c r="G188" s="28">
        <v>500</v>
      </c>
      <c r="H188" s="28">
        <v>500</v>
      </c>
      <c r="I188" s="28">
        <v>500</v>
      </c>
      <c r="J188" s="28">
        <v>0</v>
      </c>
      <c r="K188" s="28">
        <v>0</v>
      </c>
      <c r="L188" s="28">
        <v>0</v>
      </c>
    </row>
    <row r="189" spans="1:12" s="13" customFormat="1" ht="94.5" x14ac:dyDescent="0.25">
      <c r="A189" s="40" t="s">
        <v>575</v>
      </c>
      <c r="B189" s="14" t="s">
        <v>161</v>
      </c>
      <c r="C189" s="8" t="s">
        <v>489</v>
      </c>
      <c r="D189" s="15" t="s">
        <v>490</v>
      </c>
      <c r="E189" s="31" t="s">
        <v>2</v>
      </c>
      <c r="F189" s="40" t="s">
        <v>575</v>
      </c>
      <c r="G189" s="28">
        <v>0</v>
      </c>
      <c r="H189" s="28">
        <v>-4683.6000000000004</v>
      </c>
      <c r="I189" s="28">
        <v>-4683.6000000000004</v>
      </c>
      <c r="J189" s="28">
        <v>0</v>
      </c>
      <c r="K189" s="28">
        <v>0</v>
      </c>
      <c r="L189" s="28">
        <v>0</v>
      </c>
    </row>
    <row r="190" spans="1:12" s="13" customFormat="1" ht="110.25" x14ac:dyDescent="0.25">
      <c r="A190" s="40" t="s">
        <v>576</v>
      </c>
      <c r="B190" s="14" t="s">
        <v>160</v>
      </c>
      <c r="C190" s="8" t="s">
        <v>491</v>
      </c>
      <c r="D190" s="15" t="s">
        <v>492</v>
      </c>
      <c r="E190" s="27" t="s">
        <v>44</v>
      </c>
      <c r="F190" s="40" t="s">
        <v>576</v>
      </c>
      <c r="G190" s="28">
        <v>2</v>
      </c>
      <c r="H190" s="28">
        <v>2</v>
      </c>
      <c r="I190" s="28">
        <v>2</v>
      </c>
      <c r="J190" s="28">
        <v>0</v>
      </c>
      <c r="K190" s="28">
        <v>0</v>
      </c>
      <c r="L190" s="28">
        <v>0</v>
      </c>
    </row>
    <row r="191" spans="1:12" s="13" customFormat="1" ht="110.25" x14ac:dyDescent="0.25">
      <c r="A191" s="40" t="s">
        <v>577</v>
      </c>
      <c r="B191" s="14" t="s">
        <v>157</v>
      </c>
      <c r="C191" s="8" t="s">
        <v>117</v>
      </c>
      <c r="D191" s="15" t="s">
        <v>60</v>
      </c>
      <c r="E191" s="27" t="s">
        <v>44</v>
      </c>
      <c r="F191" s="40" t="s">
        <v>577</v>
      </c>
      <c r="G191" s="28">
        <v>1388.2</v>
      </c>
      <c r="H191" s="28">
        <v>1388.2</v>
      </c>
      <c r="I191" s="28">
        <v>1388.2</v>
      </c>
      <c r="J191" s="28">
        <v>1028.5999999999999</v>
      </c>
      <c r="K191" s="28">
        <v>0</v>
      </c>
      <c r="L191" s="28">
        <v>0</v>
      </c>
    </row>
    <row r="192" spans="1:12" s="13" customFormat="1" ht="110.25" x14ac:dyDescent="0.25">
      <c r="A192" s="40" t="s">
        <v>578</v>
      </c>
      <c r="B192" s="14" t="s">
        <v>157</v>
      </c>
      <c r="C192" s="8" t="s">
        <v>382</v>
      </c>
      <c r="D192" s="15" t="s">
        <v>383</v>
      </c>
      <c r="E192" s="31" t="s">
        <v>44</v>
      </c>
      <c r="F192" s="40" t="s">
        <v>578</v>
      </c>
      <c r="G192" s="28">
        <v>1181.3</v>
      </c>
      <c r="H192" s="28">
        <v>1181.3</v>
      </c>
      <c r="I192" s="28">
        <v>1181.3</v>
      </c>
      <c r="J192" s="28">
        <v>3793.1</v>
      </c>
      <c r="K192" s="28">
        <v>0</v>
      </c>
      <c r="L192" s="28">
        <v>0</v>
      </c>
    </row>
    <row r="193" spans="1:12" s="13" customFormat="1" ht="110.25" x14ac:dyDescent="0.25">
      <c r="A193" s="40" t="s">
        <v>579</v>
      </c>
      <c r="B193" s="14" t="s">
        <v>157</v>
      </c>
      <c r="C193" s="8" t="s">
        <v>104</v>
      </c>
      <c r="D193" s="15" t="s">
        <v>49</v>
      </c>
      <c r="E193" s="27" t="s">
        <v>44</v>
      </c>
      <c r="F193" s="40" t="s">
        <v>579</v>
      </c>
      <c r="G193" s="28">
        <v>3709.4</v>
      </c>
      <c r="H193" s="28">
        <v>2986.4</v>
      </c>
      <c r="I193" s="28">
        <v>3709.4</v>
      </c>
      <c r="J193" s="28">
        <f>4030.4+902+3184.2+30</f>
        <v>8146.5999999999995</v>
      </c>
      <c r="K193" s="28">
        <f t="shared" ref="K193:L193" si="0">4030.4+902+3184.2+30</f>
        <v>8146.5999999999995</v>
      </c>
      <c r="L193" s="28">
        <f t="shared" si="0"/>
        <v>8146.5999999999995</v>
      </c>
    </row>
    <row r="194" spans="1:12" s="13" customFormat="1" ht="110.25" x14ac:dyDescent="0.25">
      <c r="A194" s="40" t="s">
        <v>580</v>
      </c>
      <c r="B194" s="14" t="s">
        <v>162</v>
      </c>
      <c r="C194" s="8" t="s">
        <v>493</v>
      </c>
      <c r="D194" s="15" t="s">
        <v>13</v>
      </c>
      <c r="E194" s="35" t="s">
        <v>44</v>
      </c>
      <c r="F194" s="40" t="s">
        <v>580</v>
      </c>
      <c r="G194" s="28">
        <v>9.1</v>
      </c>
      <c r="H194" s="28">
        <v>9.1</v>
      </c>
      <c r="I194" s="28">
        <v>9.1</v>
      </c>
      <c r="J194" s="28">
        <v>0</v>
      </c>
      <c r="K194" s="28">
        <v>0</v>
      </c>
      <c r="L194" s="28">
        <v>0</v>
      </c>
    </row>
    <row r="195" spans="1:12" s="13" customFormat="1" ht="15.75" x14ac:dyDescent="0.25">
      <c r="A195" s="16"/>
      <c r="B195" s="17"/>
      <c r="C195" s="18"/>
      <c r="D195" s="19"/>
      <c r="E195" s="20"/>
      <c r="F195" s="20"/>
      <c r="G195" s="21">
        <f t="shared" ref="G195:L195" si="1">SUM(G12:G194)</f>
        <v>7211217.0999999987</v>
      </c>
      <c r="H195" s="21">
        <f t="shared" si="1"/>
        <v>5822313.8000000017</v>
      </c>
      <c r="I195" s="21">
        <f t="shared" si="1"/>
        <v>7215619.8999999985</v>
      </c>
      <c r="J195" s="21">
        <f t="shared" si="1"/>
        <v>7638437.5999999996</v>
      </c>
      <c r="K195" s="21">
        <f t="shared" si="1"/>
        <v>7474506.9999999991</v>
      </c>
      <c r="L195" s="21">
        <f t="shared" si="1"/>
        <v>9133969.6000000015</v>
      </c>
    </row>
    <row r="196" spans="1:12" ht="12.75" customHeight="1" x14ac:dyDescent="0.2">
      <c r="G196" s="32"/>
      <c r="H196" s="32"/>
      <c r="I196" s="32"/>
    </row>
  </sheetData>
  <autoFilter ref="A10:L195">
    <filterColumn colId="2" showButton="0"/>
    <filterColumn colId="9" showButton="0"/>
    <filterColumn colId="10" showButton="0"/>
  </autoFilter>
  <mergeCells count="16">
    <mergeCell ref="G10:G11"/>
    <mergeCell ref="H10:H11"/>
    <mergeCell ref="I10:I11"/>
    <mergeCell ref="J10:L10"/>
    <mergeCell ref="A9:B9"/>
    <mergeCell ref="A10:A11"/>
    <mergeCell ref="B10:B11"/>
    <mergeCell ref="C10:D10"/>
    <mergeCell ref="E10:E11"/>
    <mergeCell ref="F10:F11"/>
    <mergeCell ref="A7:B7"/>
    <mergeCell ref="A1:L1"/>
    <mergeCell ref="A2:K2"/>
    <mergeCell ref="A4:B4"/>
    <mergeCell ref="A5:B5"/>
    <mergeCell ref="C5:G5"/>
  </mergeCells>
  <pageMargins left="0.55118110236220474" right="0.15748031496062992" top="0.39370078740157483" bottom="0.39370078740157483" header="0.51181102362204722" footer="0.51181102362204722"/>
  <pageSetup paperSize="9" scale="37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Юрьевна Репина</dc:creator>
  <dc:description>POI HSSF rep:2.48.0.94</dc:description>
  <cp:lastModifiedBy>Светлана Петровна Абгалимова</cp:lastModifiedBy>
  <cp:lastPrinted>2023-12-18T12:59:55Z</cp:lastPrinted>
  <dcterms:created xsi:type="dcterms:W3CDTF">2019-10-30T11:16:36Z</dcterms:created>
  <dcterms:modified xsi:type="dcterms:W3CDTF">2023-12-18T13:01:22Z</dcterms:modified>
</cp:coreProperties>
</file>