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Оценка по доходам" sheetId="1" r:id="rId1"/>
    <sheet name="Структура" sheetId="2" r:id="rId2"/>
  </sheets>
  <definedNames>
    <definedName name="_xlnm.Print_Titles" localSheetId="0">'Оценка по доходам'!$3:$3</definedName>
  </definedNames>
  <calcPr fullCalcOnLoad="1"/>
</workbook>
</file>

<file path=xl/sharedStrings.xml><?xml version="1.0" encoding="utf-8"?>
<sst xmlns="http://schemas.openxmlformats.org/spreadsheetml/2006/main" count="98" uniqueCount="65">
  <si>
    <t>Наименование доходного источника</t>
  </si>
  <si>
    <t>Налоговые доходы</t>
  </si>
  <si>
    <t>Единый налог на вмененный доход для  отдельных видов деятельности</t>
  </si>
  <si>
    <t xml:space="preserve">Налог на имущество  физических лиц </t>
  </si>
  <si>
    <t>Неналоговые доходы</t>
  </si>
  <si>
    <t>Плата за негативное воздействие на окружающую среду</t>
  </si>
  <si>
    <t>Штрафы, санкции, возмещение ущерба</t>
  </si>
  <si>
    <t>Налоговые и неналоговые доходы</t>
  </si>
  <si>
    <t>Государственная пошлина</t>
  </si>
  <si>
    <t xml:space="preserve"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</si>
  <si>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</si>
  <si>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Финансовая помощь</t>
  </si>
  <si>
    <t xml:space="preserve">Земельный налог </t>
  </si>
  <si>
    <t>Прочие неналоговые доходы</t>
  </si>
  <si>
    <t>Доходы от продажи земельных участков, государственная собственность на которые не разграничена</t>
  </si>
  <si>
    <t>Расходы, всего</t>
  </si>
  <si>
    <t>Источники финансирования дефицита:</t>
  </si>
  <si>
    <t>Изменение остатков средств на счетах</t>
  </si>
  <si>
    <t>тыс. руб.</t>
  </si>
  <si>
    <t>Сумма</t>
  </si>
  <si>
    <t>ДОХОДЫ, всего</t>
  </si>
  <si>
    <t xml:space="preserve">Налог на доходы физических лиц                                  </t>
  </si>
  <si>
    <t>Уд.вес. в общей сумме доходов,%</t>
  </si>
  <si>
    <t>Уд.вес. в собств. доходах,%</t>
  </si>
  <si>
    <t xml:space="preserve">Налоги на товары (работы, услуги), реализуемые на территории Российской Федерации (акцизы на нефтепродукты)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</si>
  <si>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</si>
  <si>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Налог, взимаемый в связи с применением патентной системы налогообложения</t>
  </si>
  <si>
    <t>Доходы, всего</t>
  </si>
  <si>
    <t>Налоги на товары (работы, услуги), реализуемые на территории Российской Федерации (акцизы на нефтепродукты)</t>
  </si>
  <si>
    <t>Налог взимаемый в связи с упрощенной системой налогообложения</t>
  </si>
  <si>
    <t>Профицит/Дефицит</t>
  </si>
  <si>
    <t>тыс.руб.</t>
  </si>
  <si>
    <t xml:space="preserve">Доходы от оказания платных услуг и компенсации затрат государства </t>
  </si>
  <si>
    <t>Единый сельскохозяйственный налог</t>
  </si>
  <si>
    <t xml:space="preserve">Проект на 2022 год </t>
  </si>
  <si>
    <t>Темп роста проекта 2022 к утвержденному 2021, %</t>
  </si>
  <si>
    <t>Ю.А. Рамих</t>
  </si>
  <si>
    <t xml:space="preserve"> 2022 год</t>
  </si>
  <si>
    <t>Задолженность и перерасчеты по отмененным налогам и сборам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</si>
  <si>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</si>
  <si>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разграничение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</si>
  <si>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 xml:space="preserve">Налог на доходы физических лиц                </t>
  </si>
  <si>
    <t xml:space="preserve">Проект на 2023 год </t>
  </si>
  <si>
    <t>Доходы от продажи земельных участков государственная собственность на которые не разграничена</t>
  </si>
  <si>
    <t>Доходы от продажи земельных участков государственная собственность на которые разграничена (за исключением земельных участков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</si>
  <si>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</si>
  <si>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Начальник финансового управления администрации Копейского городского округа</t>
  </si>
  <si>
    <t xml:space="preserve"> 2023 год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</si>
  <si>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</si>
  <si>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</si>
  <si>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Оценка ожидаемого исполнения бюджета Копейского городского округа 2021 года,                                                                                                                          плановые показатели бюджета на 2022 год и на плановый период 2023 и 2024 годов</t>
  </si>
  <si>
    <t>Утвержденный бюджет 2021г.</t>
  </si>
  <si>
    <t xml:space="preserve">Ожидаемое исполнение бюджета 2021 год                                      </t>
  </si>
  <si>
    <t xml:space="preserve">Проект на 2024 год </t>
  </si>
  <si>
    <t>Темп роста проекта 2024 к 2023, %</t>
  </si>
  <si>
    <t>Доходы от продажи квартир, находящихся в собственности городских округов</t>
  </si>
  <si>
    <t>Возврат остатков субсидий, субвенций и иных межбюджетных трансфертов, имеющих целевое назначение прошлых лет</t>
  </si>
  <si>
    <t>Структура доходов бюджета Копейского городского округа 2022 года, и планового периода  2023 и 2024 годов</t>
  </si>
  <si>
    <t xml:space="preserve"> 2024 год</t>
  </si>
  <si>
    <t>Дотации</t>
  </si>
  <si>
    <t>Субсидии</t>
  </si>
  <si>
    <t>Субвенции</t>
  </si>
  <si>
    <t>Иные межбюджетные трансферты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</si>
  <si>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</si>
  <si>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Темп роста проекта 2023 к 2022, %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</si>
</sst>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i/>
      <sz val="14"/>
      <color indexed="18"/>
      <name val="Times New Roman Cyr"/>
      <family val="1"/>
    </font>
    <font>
      <b/>
      <sz val="16"/>
      <color indexed="18"/>
      <name val="Times New Roman Cyr"/>
      <family val="0"/>
    </font>
    <font>
      <sz val="14"/>
      <color indexed="18"/>
      <name val="Times New Roman"/>
      <family val="1"/>
    </font>
    <font>
      <b/>
      <sz val="10"/>
      <color indexed="18"/>
      <name val="Times New Roman Cyr"/>
      <family val="1"/>
    </font>
    <font>
      <b/>
      <sz val="14"/>
      <color indexed="1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8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justify" vertical="center" wrapText="1"/>
    </xf>
    <xf numFmtId="3" fontId="13" fillId="0" borderId="10" xfId="0" applyNumberFormat="1" applyFont="1" applyFill="1" applyBorder="1" applyAlignment="1">
      <alignment horizontal="justify" vertical="center" wrapText="1"/>
    </xf>
    <xf numFmtId="3" fontId="13" fillId="0" borderId="10" xfId="0" applyNumberFormat="1" applyFont="1" applyFill="1" applyBorder="1" applyAlignment="1">
      <alignment horizontal="justify" vertical="center"/>
    </xf>
    <xf numFmtId="0" fontId="13" fillId="0" borderId="10" xfId="53" applyFont="1" applyFill="1" applyBorder="1" applyAlignment="1">
      <alignment horizontal="justify" vertical="center" wrapText="1"/>
      <protection/>
    </xf>
    <xf numFmtId="0" fontId="13" fillId="0" borderId="10" xfId="0" applyFont="1" applyFill="1" applyBorder="1" applyAlignment="1">
      <alignment horizontal="justify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180" fontId="13" fillId="0" borderId="10" xfId="0" applyNumberFormat="1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horizontal="right" vertical="center"/>
    </xf>
    <xf numFmtId="180" fontId="13" fillId="0" borderId="10" xfId="0" applyNumberFormat="1" applyFont="1" applyFill="1" applyBorder="1" applyAlignment="1">
      <alignment horizontal="right" vertical="center" wrapText="1"/>
    </xf>
    <xf numFmtId="172" fontId="16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 wrapText="1"/>
    </xf>
    <xf numFmtId="180" fontId="14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180" fontId="16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2" fontId="16" fillId="0" borderId="1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justify" vertical="center" wrapText="1"/>
    </xf>
    <xf numFmtId="172" fontId="16" fillId="0" borderId="0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justify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Fill="1" applyAlignment="1">
      <alignment vertical="center"/>
    </xf>
    <xf numFmtId="172" fontId="12" fillId="0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vertical="center"/>
    </xf>
    <xf numFmtId="0" fontId="24" fillId="0" borderId="0" xfId="0" applyFont="1" applyBorder="1" applyAlignment="1">
      <alignment wrapText="1"/>
    </xf>
    <xf numFmtId="0" fontId="10" fillId="34" borderId="0" xfId="0" applyFont="1" applyFill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80" fontId="14" fillId="34" borderId="10" xfId="0" applyNumberFormat="1" applyFont="1" applyFill="1" applyBorder="1" applyAlignment="1">
      <alignment horizontal="right" vertical="center" wrapText="1"/>
    </xf>
    <xf numFmtId="180" fontId="13" fillId="34" borderId="10" xfId="0" applyNumberFormat="1" applyFont="1" applyFill="1" applyBorder="1" applyAlignment="1">
      <alignment horizontal="right" vertical="center" wrapText="1"/>
    </xf>
    <xf numFmtId="180" fontId="13" fillId="34" borderId="10" xfId="0" applyNumberFormat="1" applyFont="1" applyFill="1" applyBorder="1" applyAlignment="1">
      <alignment vertical="center"/>
    </xf>
    <xf numFmtId="180" fontId="13" fillId="34" borderId="10" xfId="0" applyNumberFormat="1" applyFont="1" applyFill="1" applyBorder="1" applyAlignment="1">
      <alignment horizontal="right" vertical="center"/>
    </xf>
    <xf numFmtId="180" fontId="14" fillId="34" borderId="10" xfId="0" applyNumberFormat="1" applyFont="1" applyFill="1" applyBorder="1" applyAlignment="1">
      <alignment vertical="center" wrapText="1"/>
    </xf>
    <xf numFmtId="180" fontId="14" fillId="34" borderId="0" xfId="0" applyNumberFormat="1" applyFont="1" applyFill="1" applyBorder="1" applyAlignment="1">
      <alignment vertical="center" wrapText="1"/>
    </xf>
    <xf numFmtId="0" fontId="24" fillId="34" borderId="0" xfId="0" applyFont="1" applyFill="1" applyBorder="1" applyAlignment="1">
      <alignment wrapText="1"/>
    </xf>
    <xf numFmtId="0" fontId="7" fillId="34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right" wrapText="1"/>
    </xf>
    <xf numFmtId="0" fontId="17" fillId="0" borderId="0" xfId="0" applyFont="1" applyFill="1" applyAlignment="1">
      <alignment horizontal="center" vertical="center" wrapText="1"/>
    </xf>
    <xf numFmtId="0" fontId="17" fillId="0" borderId="12" xfId="0" applyFont="1" applyFill="1" applyBorder="1" applyAlignment="1">
      <alignment horizontal="right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. анал. территор. 2001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A1" sqref="A1:I1"/>
    </sheetView>
  </sheetViews>
  <sheetFormatPr defaultColWidth="9.25390625" defaultRowHeight="12.75"/>
  <cols>
    <col min="1" max="1" width="49.375" style="6" customWidth="1"/>
    <col min="2" max="2" width="12.125" style="6" customWidth="1"/>
    <col min="3" max="3" width="12.375" style="67" customWidth="1"/>
    <col min="4" max="4" width="12.00390625" style="6" customWidth="1"/>
    <col min="5" max="5" width="9.375" style="6" customWidth="1"/>
    <col min="6" max="6" width="11.125" style="6" customWidth="1"/>
    <col min="7" max="7" width="8.875" style="6" customWidth="1"/>
    <col min="8" max="8" width="11.75390625" style="6" customWidth="1"/>
    <col min="9" max="9" width="9.00390625" style="6" customWidth="1"/>
    <col min="10" max="10" width="12.875" style="1" customWidth="1"/>
    <col min="11" max="11" width="18.75390625" style="1" customWidth="1"/>
    <col min="12" max="12" width="8.25390625" style="1" customWidth="1"/>
    <col min="13" max="13" width="7.75390625" style="1" customWidth="1"/>
    <col min="14" max="14" width="9.25390625" style="1" customWidth="1"/>
    <col min="15" max="15" width="7.25390625" style="1" customWidth="1"/>
    <col min="16" max="16384" width="9.25390625" style="1" customWidth="1"/>
  </cols>
  <sheetData>
    <row r="1" spans="1:11" ht="41.25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"/>
      <c r="K1" s="7"/>
    </row>
    <row r="2" spans="1:11" ht="18.75" customHeight="1">
      <c r="A2" s="8"/>
      <c r="B2" s="8"/>
      <c r="C2" s="57"/>
      <c r="D2" s="8"/>
      <c r="E2" s="8"/>
      <c r="F2" s="8"/>
      <c r="G2" s="8"/>
      <c r="H2" s="72" t="s">
        <v>18</v>
      </c>
      <c r="I2" s="72"/>
      <c r="K2" s="2"/>
    </row>
    <row r="3" spans="1:9" s="3" customFormat="1" ht="68.25" customHeight="1">
      <c r="A3" s="19" t="s">
        <v>0</v>
      </c>
      <c r="B3" s="19" t="s">
        <v>51</v>
      </c>
      <c r="C3" s="58" t="s">
        <v>52</v>
      </c>
      <c r="D3" s="19" t="s">
        <v>34</v>
      </c>
      <c r="E3" s="54" t="s">
        <v>35</v>
      </c>
      <c r="F3" s="19" t="s">
        <v>42</v>
      </c>
      <c r="G3" s="54" t="s">
        <v>64</v>
      </c>
      <c r="H3" s="19" t="s">
        <v>53</v>
      </c>
      <c r="I3" s="54" t="s">
        <v>54</v>
      </c>
    </row>
    <row r="4" spans="1:9" s="3" customFormat="1" ht="18" customHeight="1">
      <c r="A4" s="10">
        <v>1</v>
      </c>
      <c r="B4" s="10">
        <v>2</v>
      </c>
      <c r="C4" s="59">
        <v>3</v>
      </c>
      <c r="D4" s="10">
        <v>4</v>
      </c>
      <c r="E4" s="27">
        <v>5</v>
      </c>
      <c r="F4" s="10">
        <v>6</v>
      </c>
      <c r="G4" s="27">
        <v>7</v>
      </c>
      <c r="H4" s="10">
        <v>8</v>
      </c>
      <c r="I4" s="27">
        <v>9</v>
      </c>
    </row>
    <row r="5" spans="1:9" s="9" customFormat="1" ht="24" customHeight="1">
      <c r="A5" s="11" t="s">
        <v>7</v>
      </c>
      <c r="B5" s="20">
        <f>B6+B17</f>
        <v>1239570.4</v>
      </c>
      <c r="C5" s="60">
        <f>C6+C17</f>
        <v>1383617.7</v>
      </c>
      <c r="D5" s="20">
        <f>D6+D17</f>
        <v>1504002.4999999998</v>
      </c>
      <c r="E5" s="55">
        <f aca="true" t="shared" si="0" ref="E5:E39">D5/B5*100</f>
        <v>121.332560054677</v>
      </c>
      <c r="F5" s="20">
        <f>F6+F17</f>
        <v>1613197.2999999998</v>
      </c>
      <c r="G5" s="55">
        <f aca="true" t="shared" si="1" ref="G5:G39">F5/D5*100</f>
        <v>107.26028048490612</v>
      </c>
      <c r="H5" s="20">
        <f>H6+H17</f>
        <v>1724759.9999999998</v>
      </c>
      <c r="I5" s="55">
        <f aca="true" t="shared" si="2" ref="I5:I39">H5/F5*100</f>
        <v>106.91562650148249</v>
      </c>
    </row>
    <row r="6" spans="1:9" s="9" customFormat="1" ht="23.25" customHeight="1">
      <c r="A6" s="11" t="s">
        <v>1</v>
      </c>
      <c r="B6" s="20">
        <f>SUM(B7:B16)</f>
        <v>1130841.5999999999</v>
      </c>
      <c r="C6" s="20">
        <f>SUM(C7:C16)</f>
        <v>1237426.7</v>
      </c>
      <c r="D6" s="20">
        <f>SUM(D7:D16)</f>
        <v>1367543.6999999997</v>
      </c>
      <c r="E6" s="55">
        <f t="shared" si="0"/>
        <v>120.93149915956398</v>
      </c>
      <c r="F6" s="20">
        <f>SUM(F7:F16)</f>
        <v>1476366.7999999998</v>
      </c>
      <c r="G6" s="55">
        <f t="shared" si="1"/>
        <v>107.95755923558421</v>
      </c>
      <c r="H6" s="20">
        <f>SUM(H7:H16)</f>
        <v>1586783.2999999998</v>
      </c>
      <c r="I6" s="55">
        <f t="shared" si="2"/>
        <v>107.47893409686536</v>
      </c>
    </row>
    <row r="7" spans="1:9" ht="27.75" customHeight="1">
      <c r="A7" s="12" t="s">
        <v>41</v>
      </c>
      <c r="B7" s="23">
        <v>817943.5</v>
      </c>
      <c r="C7" s="61">
        <v>857770.3</v>
      </c>
      <c r="D7" s="23">
        <v>968333.8</v>
      </c>
      <c r="E7" s="55">
        <f t="shared" si="0"/>
        <v>118.38639221413216</v>
      </c>
      <c r="F7" s="21">
        <v>1065344.4</v>
      </c>
      <c r="G7" s="55">
        <f t="shared" si="1"/>
        <v>110.01830154023334</v>
      </c>
      <c r="H7" s="21">
        <v>1160820.7</v>
      </c>
      <c r="I7" s="55">
        <f t="shared" si="2"/>
        <v>108.96201265994358</v>
      </c>
    </row>
    <row r="8" spans="1:9" ht="39.75" customHeight="1">
      <c r="A8" s="12" t="s">
        <v>24</v>
      </c>
      <c r="B8" s="23">
        <v>21619.6</v>
      </c>
      <c r="C8" s="61">
        <v>21619.6</v>
      </c>
      <c r="D8" s="23">
        <v>23291.2</v>
      </c>
      <c r="E8" s="55">
        <f t="shared" si="0"/>
        <v>107.73187293011897</v>
      </c>
      <c r="F8" s="21">
        <v>23300.1</v>
      </c>
      <c r="G8" s="55">
        <f t="shared" si="1"/>
        <v>100.03821185683863</v>
      </c>
      <c r="H8" s="21">
        <v>24529.4</v>
      </c>
      <c r="I8" s="55">
        <f t="shared" si="2"/>
        <v>105.27594302170378</v>
      </c>
    </row>
    <row r="9" spans="1:9" ht="35.25" customHeight="1">
      <c r="A9" s="12" t="s">
        <v>29</v>
      </c>
      <c r="B9" s="23">
        <v>134114.3</v>
      </c>
      <c r="C9" s="61">
        <v>170553.4</v>
      </c>
      <c r="D9" s="23">
        <v>186641</v>
      </c>
      <c r="E9" s="55">
        <f t="shared" si="0"/>
        <v>139.16562215960568</v>
      </c>
      <c r="F9" s="21">
        <v>196921.3</v>
      </c>
      <c r="G9" s="55">
        <f t="shared" si="1"/>
        <v>105.50806092980642</v>
      </c>
      <c r="H9" s="21">
        <v>209118.3</v>
      </c>
      <c r="I9" s="55">
        <f t="shared" si="2"/>
        <v>106.19384495227283</v>
      </c>
    </row>
    <row r="10" spans="1:9" ht="31.5" customHeight="1">
      <c r="A10" s="12" t="s">
        <v>2</v>
      </c>
      <c r="B10" s="21">
        <v>4991.8</v>
      </c>
      <c r="C10" s="62">
        <v>6009.7</v>
      </c>
      <c r="D10" s="21">
        <v>560</v>
      </c>
      <c r="E10" s="55">
        <f t="shared" si="0"/>
        <v>11.218398173003726</v>
      </c>
      <c r="F10" s="21">
        <v>420</v>
      </c>
      <c r="G10" s="55">
        <f t="shared" si="1"/>
        <v>75</v>
      </c>
      <c r="H10" s="21">
        <v>280</v>
      </c>
      <c r="I10" s="55">
        <f t="shared" si="2"/>
        <v>66.66666666666666</v>
      </c>
    </row>
    <row r="11" spans="1:9" ht="31.5" customHeight="1">
      <c r="A11" s="12" t="s">
        <v>33</v>
      </c>
      <c r="B11" s="21">
        <v>0.6</v>
      </c>
      <c r="C11" s="62">
        <v>0</v>
      </c>
      <c r="D11" s="21">
        <v>0</v>
      </c>
      <c r="E11" s="55">
        <f t="shared" si="0"/>
        <v>0</v>
      </c>
      <c r="F11" s="21">
        <v>0</v>
      </c>
      <c r="G11" s="55">
        <v>0</v>
      </c>
      <c r="H11" s="21">
        <v>0</v>
      </c>
      <c r="I11" s="55">
        <v>0</v>
      </c>
    </row>
    <row r="12" spans="1:9" ht="30" customHeight="1">
      <c r="A12" s="12" t="s">
        <v>26</v>
      </c>
      <c r="B12" s="21">
        <v>3901.7</v>
      </c>
      <c r="C12" s="62">
        <v>14671.7</v>
      </c>
      <c r="D12" s="21">
        <v>18294.9</v>
      </c>
      <c r="E12" s="55">
        <f t="shared" si="0"/>
        <v>468.8956096060692</v>
      </c>
      <c r="F12" s="21">
        <v>18788.9</v>
      </c>
      <c r="G12" s="55">
        <f t="shared" si="1"/>
        <v>102.70020606835786</v>
      </c>
      <c r="H12" s="21">
        <v>19277.4</v>
      </c>
      <c r="I12" s="55">
        <f t="shared" si="2"/>
        <v>102.59993932587858</v>
      </c>
    </row>
    <row r="13" spans="1:9" ht="20.25" customHeight="1">
      <c r="A13" s="13" t="s">
        <v>3</v>
      </c>
      <c r="B13" s="22">
        <v>52621.9</v>
      </c>
      <c r="C13" s="63">
        <v>55621.9</v>
      </c>
      <c r="D13" s="22">
        <v>58971.5</v>
      </c>
      <c r="E13" s="55">
        <f t="shared" si="0"/>
        <v>112.06645902181411</v>
      </c>
      <c r="F13" s="21">
        <v>59443.3</v>
      </c>
      <c r="G13" s="55">
        <f t="shared" si="1"/>
        <v>100.80004748056265</v>
      </c>
      <c r="H13" s="21">
        <v>59918.8</v>
      </c>
      <c r="I13" s="55">
        <f t="shared" si="2"/>
        <v>100.79992194242244</v>
      </c>
    </row>
    <row r="14" spans="1:9" ht="21" customHeight="1">
      <c r="A14" s="12" t="s">
        <v>12</v>
      </c>
      <c r="B14" s="21">
        <v>71100</v>
      </c>
      <c r="C14" s="62">
        <v>86095.1</v>
      </c>
      <c r="D14" s="21">
        <v>85615.9</v>
      </c>
      <c r="E14" s="55">
        <f t="shared" si="0"/>
        <v>120.41617440225035</v>
      </c>
      <c r="F14" s="21">
        <v>85615.9</v>
      </c>
      <c r="G14" s="55">
        <f t="shared" si="1"/>
        <v>100</v>
      </c>
      <c r="H14" s="21">
        <v>85615.9</v>
      </c>
      <c r="I14" s="55">
        <f t="shared" si="2"/>
        <v>100</v>
      </c>
    </row>
    <row r="15" spans="1:9" ht="18.75">
      <c r="A15" s="12" t="s">
        <v>8</v>
      </c>
      <c r="B15" s="22">
        <v>24548.2</v>
      </c>
      <c r="C15" s="63">
        <v>25222.6</v>
      </c>
      <c r="D15" s="22">
        <v>25835.4</v>
      </c>
      <c r="E15" s="55">
        <f t="shared" si="0"/>
        <v>105.24356164606775</v>
      </c>
      <c r="F15" s="21">
        <v>26532.9</v>
      </c>
      <c r="G15" s="55">
        <f t="shared" si="1"/>
        <v>102.69978401727862</v>
      </c>
      <c r="H15" s="21">
        <v>27222.8</v>
      </c>
      <c r="I15" s="55">
        <f t="shared" si="2"/>
        <v>102.6001680931975</v>
      </c>
    </row>
    <row r="16" spans="1:9" ht="25.5">
      <c r="A16" s="12" t="s">
        <v>38</v>
      </c>
      <c r="B16" s="22">
        <v>0</v>
      </c>
      <c r="C16" s="63">
        <v>-137.6</v>
      </c>
      <c r="D16" s="22">
        <v>0</v>
      </c>
      <c r="E16" s="55">
        <v>0</v>
      </c>
      <c r="F16" s="21">
        <v>0</v>
      </c>
      <c r="G16" s="55">
        <v>0</v>
      </c>
      <c r="H16" s="21">
        <v>0</v>
      </c>
      <c r="I16" s="55">
        <v>0</v>
      </c>
    </row>
    <row r="17" spans="1:9" ht="22.5" customHeight="1">
      <c r="A17" s="11" t="s">
        <v>4</v>
      </c>
      <c r="B17" s="20">
        <f>SUM(B18:B31)</f>
        <v>108728.79999999999</v>
      </c>
      <c r="C17" s="20">
        <f>SUM(C18:C31)</f>
        <v>146191</v>
      </c>
      <c r="D17" s="20">
        <f>SUM(D18:D31)</f>
        <v>136458.80000000002</v>
      </c>
      <c r="E17" s="55">
        <f t="shared" si="0"/>
        <v>125.50382235433486</v>
      </c>
      <c r="F17" s="20">
        <f>SUM(F18:F31)</f>
        <v>136830.5</v>
      </c>
      <c r="G17" s="55">
        <f t="shared" si="1"/>
        <v>100.27238990816274</v>
      </c>
      <c r="H17" s="20">
        <f>SUM(H18:H31)</f>
        <v>137976.7</v>
      </c>
      <c r="I17" s="55">
        <f t="shared" si="2"/>
        <v>100.837678733908</v>
      </c>
    </row>
    <row r="18" spans="1:9" ht="61.5" customHeight="1">
      <c r="A18" s="14" t="s">
        <v>39</v>
      </c>
      <c r="B18" s="21">
        <v>38600</v>
      </c>
      <c r="C18" s="62">
        <v>44280</v>
      </c>
      <c r="D18" s="21">
        <v>38600</v>
      </c>
      <c r="E18" s="55">
        <f t="shared" si="0"/>
        <v>100</v>
      </c>
      <c r="F18" s="21">
        <v>38600</v>
      </c>
      <c r="G18" s="55">
        <f t="shared" si="1"/>
        <v>100</v>
      </c>
      <c r="H18" s="21">
        <v>38600</v>
      </c>
      <c r="I18" s="55">
        <f t="shared" si="2"/>
        <v>100</v>
      </c>
    </row>
    <row r="19" spans="1:9" ht="75" customHeight="1">
      <c r="A19" s="14" t="s">
        <v>40</v>
      </c>
      <c r="B19" s="21">
        <v>1318.1</v>
      </c>
      <c r="C19" s="62">
        <v>8800</v>
      </c>
      <c r="D19" s="21">
        <v>8800</v>
      </c>
      <c r="E19" s="55">
        <f t="shared" si="0"/>
        <v>667.6276458538806</v>
      </c>
      <c r="F19" s="21">
        <v>8800</v>
      </c>
      <c r="G19" s="55">
        <f t="shared" si="1"/>
        <v>100</v>
      </c>
      <c r="H19" s="21">
        <v>8800</v>
      </c>
      <c r="I19" s="55">
        <f t="shared" si="2"/>
        <v>100</v>
      </c>
    </row>
    <row r="20" spans="1:9" ht="43.5" customHeight="1">
      <c r="A20" s="14" t="s">
        <v>25</v>
      </c>
      <c r="B20" s="21">
        <v>13592.1</v>
      </c>
      <c r="C20" s="62">
        <v>10542.1</v>
      </c>
      <c r="D20" s="21">
        <v>13050</v>
      </c>
      <c r="E20" s="55">
        <f t="shared" si="0"/>
        <v>96.01165382832674</v>
      </c>
      <c r="F20" s="21">
        <v>12500</v>
      </c>
      <c r="G20" s="55">
        <f t="shared" si="1"/>
        <v>95.78544061302682</v>
      </c>
      <c r="H20" s="21">
        <v>12000</v>
      </c>
      <c r="I20" s="55">
        <f t="shared" si="2"/>
        <v>96</v>
      </c>
    </row>
    <row r="21" spans="1:9" s="4" customFormat="1" ht="79.5" customHeight="1">
      <c r="A21" s="15" t="s">
        <v>9</v>
      </c>
      <c r="B21" s="21">
        <v>4391.5</v>
      </c>
      <c r="C21" s="62">
        <v>4998.3</v>
      </c>
      <c r="D21" s="21">
        <v>4392.4</v>
      </c>
      <c r="E21" s="55">
        <f t="shared" si="0"/>
        <v>100.02049413639986</v>
      </c>
      <c r="F21" s="21">
        <v>4392.4</v>
      </c>
      <c r="G21" s="55">
        <f t="shared" si="1"/>
        <v>100</v>
      </c>
      <c r="H21" s="21">
        <v>4300.4</v>
      </c>
      <c r="I21" s="55">
        <f t="shared" si="2"/>
        <v>97.90547308988252</v>
      </c>
    </row>
    <row r="22" spans="1:9" s="4" customFormat="1" ht="88.5" customHeight="1">
      <c r="A22" s="15" t="s">
        <v>63</v>
      </c>
      <c r="B22" s="21">
        <v>0</v>
      </c>
      <c r="C22" s="62">
        <v>0</v>
      </c>
      <c r="D22" s="21">
        <v>1900</v>
      </c>
      <c r="E22" s="55">
        <v>0</v>
      </c>
      <c r="F22" s="21">
        <v>2000</v>
      </c>
      <c r="G22" s="55">
        <f t="shared" si="1"/>
        <v>105.26315789473684</v>
      </c>
      <c r="H22" s="21">
        <v>2000</v>
      </c>
      <c r="I22" s="55">
        <f t="shared" si="2"/>
        <v>100</v>
      </c>
    </row>
    <row r="23" spans="1:9" ht="21" customHeight="1">
      <c r="A23" s="15" t="s">
        <v>5</v>
      </c>
      <c r="B23" s="21">
        <v>26341.7</v>
      </c>
      <c r="C23" s="62">
        <v>35566.7</v>
      </c>
      <c r="D23" s="21">
        <v>41785.1</v>
      </c>
      <c r="E23" s="55">
        <f t="shared" si="0"/>
        <v>158.62719566315005</v>
      </c>
      <c r="F23" s="21">
        <v>43456.5</v>
      </c>
      <c r="G23" s="55">
        <f t="shared" si="1"/>
        <v>103.99999042720971</v>
      </c>
      <c r="H23" s="21">
        <v>45194.7</v>
      </c>
      <c r="I23" s="55">
        <f t="shared" si="2"/>
        <v>103.99986193089642</v>
      </c>
    </row>
    <row r="24" spans="1:9" ht="25.5">
      <c r="A24" s="15" t="s">
        <v>32</v>
      </c>
      <c r="B24" s="21">
        <v>525</v>
      </c>
      <c r="C24" s="62">
        <v>5459.8</v>
      </c>
      <c r="D24" s="21">
        <v>1630.6</v>
      </c>
      <c r="E24" s="55">
        <f t="shared" si="0"/>
        <v>310.5904761904762</v>
      </c>
      <c r="F24" s="21">
        <v>1630.6</v>
      </c>
      <c r="G24" s="55">
        <f t="shared" si="1"/>
        <v>100</v>
      </c>
      <c r="H24" s="21">
        <v>1630.6</v>
      </c>
      <c r="I24" s="55">
        <f t="shared" si="2"/>
        <v>100</v>
      </c>
    </row>
    <row r="25" spans="1:9" ht="25.5">
      <c r="A25" s="15" t="s">
        <v>55</v>
      </c>
      <c r="B25" s="21">
        <v>0</v>
      </c>
      <c r="C25" s="62">
        <v>495.9</v>
      </c>
      <c r="D25" s="21">
        <v>0</v>
      </c>
      <c r="E25" s="55">
        <v>0</v>
      </c>
      <c r="F25" s="21">
        <v>0</v>
      </c>
      <c r="G25" s="55">
        <v>0</v>
      </c>
      <c r="H25" s="21">
        <v>0</v>
      </c>
      <c r="I25" s="55">
        <v>0</v>
      </c>
    </row>
    <row r="26" spans="1:9" ht="71.25" customHeight="1">
      <c r="A26" s="12" t="s">
        <v>10</v>
      </c>
      <c r="B26" s="21">
        <v>7000</v>
      </c>
      <c r="C26" s="62">
        <v>10760.4</v>
      </c>
      <c r="D26" s="21">
        <v>7000</v>
      </c>
      <c r="E26" s="55">
        <f t="shared" si="0"/>
        <v>100</v>
      </c>
      <c r="F26" s="21">
        <v>6150.3</v>
      </c>
      <c r="G26" s="55">
        <f t="shared" si="1"/>
        <v>87.86142857142858</v>
      </c>
      <c r="H26" s="21">
        <v>6150.3</v>
      </c>
      <c r="I26" s="55">
        <f t="shared" si="2"/>
        <v>100</v>
      </c>
    </row>
    <row r="27" spans="1:9" ht="42" customHeight="1">
      <c r="A27" s="16" t="s">
        <v>43</v>
      </c>
      <c r="B27" s="21">
        <v>8085</v>
      </c>
      <c r="C27" s="62">
        <v>16685</v>
      </c>
      <c r="D27" s="21">
        <v>13000</v>
      </c>
      <c r="E27" s="55">
        <f t="shared" si="0"/>
        <v>160.79158936301795</v>
      </c>
      <c r="F27" s="21">
        <v>13000</v>
      </c>
      <c r="G27" s="55">
        <f t="shared" si="1"/>
        <v>100</v>
      </c>
      <c r="H27" s="21">
        <v>13000</v>
      </c>
      <c r="I27" s="55">
        <f t="shared" si="2"/>
        <v>100</v>
      </c>
    </row>
    <row r="28" spans="1:9" ht="42" customHeight="1">
      <c r="A28" s="16" t="s">
        <v>44</v>
      </c>
      <c r="B28" s="21">
        <v>855</v>
      </c>
      <c r="C28" s="62">
        <v>155</v>
      </c>
      <c r="D28" s="21">
        <v>200</v>
      </c>
      <c r="E28" s="55">
        <f t="shared" si="0"/>
        <v>23.391812865497073</v>
      </c>
      <c r="F28" s="21">
        <v>200</v>
      </c>
      <c r="G28" s="55">
        <f t="shared" si="1"/>
        <v>100</v>
      </c>
      <c r="H28" s="21">
        <v>200</v>
      </c>
      <c r="I28" s="55">
        <f t="shared" si="2"/>
        <v>100</v>
      </c>
    </row>
    <row r="29" spans="1:9" ht="67.5" customHeight="1">
      <c r="A29" s="16" t="s">
        <v>45</v>
      </c>
      <c r="B29" s="21">
        <v>1900</v>
      </c>
      <c r="C29" s="62">
        <v>1979.7</v>
      </c>
      <c r="D29" s="21">
        <v>1900</v>
      </c>
      <c r="E29" s="55">
        <f t="shared" si="0"/>
        <v>100</v>
      </c>
      <c r="F29" s="21">
        <v>1900</v>
      </c>
      <c r="G29" s="55">
        <f t="shared" si="1"/>
        <v>100</v>
      </c>
      <c r="H29" s="21">
        <v>1900</v>
      </c>
      <c r="I29" s="55">
        <f t="shared" si="2"/>
        <v>100</v>
      </c>
    </row>
    <row r="30" spans="1:9" ht="22.5" customHeight="1">
      <c r="A30" s="12" t="s">
        <v>6</v>
      </c>
      <c r="B30" s="23">
        <v>3840.4</v>
      </c>
      <c r="C30" s="61">
        <v>3509.7</v>
      </c>
      <c r="D30" s="21">
        <v>3837.7</v>
      </c>
      <c r="E30" s="55">
        <f t="shared" si="0"/>
        <v>99.92969482345589</v>
      </c>
      <c r="F30" s="21">
        <v>3837.7</v>
      </c>
      <c r="G30" s="55">
        <f t="shared" si="1"/>
        <v>100</v>
      </c>
      <c r="H30" s="21">
        <v>3837.7</v>
      </c>
      <c r="I30" s="55">
        <f t="shared" si="2"/>
        <v>100</v>
      </c>
    </row>
    <row r="31" spans="1:9" ht="22.5" customHeight="1">
      <c r="A31" s="12" t="s">
        <v>13</v>
      </c>
      <c r="B31" s="23">
        <v>2280</v>
      </c>
      <c r="C31" s="61">
        <v>2958.4</v>
      </c>
      <c r="D31" s="21">
        <v>363</v>
      </c>
      <c r="E31" s="55">
        <f t="shared" si="0"/>
        <v>15.921052631578947</v>
      </c>
      <c r="F31" s="21">
        <v>363</v>
      </c>
      <c r="G31" s="55">
        <f t="shared" si="1"/>
        <v>100</v>
      </c>
      <c r="H31" s="21">
        <v>363</v>
      </c>
      <c r="I31" s="55">
        <f t="shared" si="2"/>
        <v>100</v>
      </c>
    </row>
    <row r="32" spans="1:9" ht="19.5" customHeight="1">
      <c r="A32" s="69" t="s">
        <v>11</v>
      </c>
      <c r="B32" s="20">
        <f>B33+B34+B35+B36</f>
        <v>4230857.9</v>
      </c>
      <c r="C32" s="60">
        <f>C33+C34+C35+C36</f>
        <v>4500646.1</v>
      </c>
      <c r="D32" s="20">
        <f>D33+D34+D35+D36</f>
        <v>5122475.899999999</v>
      </c>
      <c r="E32" s="55">
        <f t="shared" si="0"/>
        <v>121.074165596533</v>
      </c>
      <c r="F32" s="20">
        <f>F33+F34+F35+F36</f>
        <v>5111579.5</v>
      </c>
      <c r="G32" s="55">
        <f t="shared" si="1"/>
        <v>99.78728255217366</v>
      </c>
      <c r="H32" s="20">
        <f>H33+H34+H35+H36</f>
        <v>4292707.800000001</v>
      </c>
      <c r="I32" s="55">
        <f t="shared" si="2"/>
        <v>83.98006526162804</v>
      </c>
    </row>
    <row r="33" spans="1:9" ht="17.25" customHeight="1">
      <c r="A33" s="16" t="s">
        <v>59</v>
      </c>
      <c r="B33" s="23">
        <v>265782</v>
      </c>
      <c r="C33" s="61">
        <v>403604.6</v>
      </c>
      <c r="D33" s="23">
        <v>315856</v>
      </c>
      <c r="E33" s="55">
        <f t="shared" si="0"/>
        <v>118.84025253779413</v>
      </c>
      <c r="F33" s="23">
        <v>142157</v>
      </c>
      <c r="G33" s="55">
        <f t="shared" si="1"/>
        <v>45.00690187933742</v>
      </c>
      <c r="H33" s="23">
        <v>131225</v>
      </c>
      <c r="I33" s="55">
        <f t="shared" si="2"/>
        <v>92.30991087318951</v>
      </c>
    </row>
    <row r="34" spans="1:9" ht="19.5" customHeight="1">
      <c r="A34" s="16" t="s">
        <v>60</v>
      </c>
      <c r="B34" s="23">
        <v>1402404.7</v>
      </c>
      <c r="C34" s="61">
        <v>1411277.7</v>
      </c>
      <c r="D34" s="23">
        <v>2206043.6</v>
      </c>
      <c r="E34" s="55">
        <f t="shared" si="0"/>
        <v>157.3043501636867</v>
      </c>
      <c r="F34" s="23">
        <v>2338580.1</v>
      </c>
      <c r="G34" s="55">
        <f t="shared" si="1"/>
        <v>106.00788216515757</v>
      </c>
      <c r="H34" s="23">
        <v>1491889.8</v>
      </c>
      <c r="I34" s="55">
        <f t="shared" si="2"/>
        <v>63.794684646465605</v>
      </c>
    </row>
    <row r="35" spans="1:9" ht="24.75" customHeight="1">
      <c r="A35" s="16" t="s">
        <v>61</v>
      </c>
      <c r="B35" s="23">
        <v>2499081.3</v>
      </c>
      <c r="C35" s="61">
        <v>2606092.3</v>
      </c>
      <c r="D35" s="23">
        <v>2527449.5</v>
      </c>
      <c r="E35" s="55">
        <f t="shared" si="0"/>
        <v>101.13514514313722</v>
      </c>
      <c r="F35" s="23">
        <v>2555958.3</v>
      </c>
      <c r="G35" s="55">
        <f t="shared" si="1"/>
        <v>101.12796714632675</v>
      </c>
      <c r="H35" s="23">
        <v>2588601.6</v>
      </c>
      <c r="I35" s="55">
        <f t="shared" si="2"/>
        <v>101.27714524920066</v>
      </c>
    </row>
    <row r="36" spans="1:9" ht="16.5" customHeight="1">
      <c r="A36" s="16" t="s">
        <v>62</v>
      </c>
      <c r="B36" s="23">
        <v>63589.9</v>
      </c>
      <c r="C36" s="61">
        <v>79671.5</v>
      </c>
      <c r="D36" s="23">
        <v>73126.8</v>
      </c>
      <c r="E36" s="55">
        <f t="shared" si="0"/>
        <v>114.99750746580825</v>
      </c>
      <c r="F36" s="23">
        <v>74884.1</v>
      </c>
      <c r="G36" s="55">
        <f t="shared" si="1"/>
        <v>102.40308614625555</v>
      </c>
      <c r="H36" s="23">
        <v>80991.4</v>
      </c>
      <c r="I36" s="55">
        <f t="shared" si="2"/>
        <v>108.15566989521139</v>
      </c>
    </row>
    <row r="37" spans="1:9" ht="44.25" customHeight="1">
      <c r="A37" s="69" t="s">
        <v>56</v>
      </c>
      <c r="B37" s="20">
        <v>0</v>
      </c>
      <c r="C37" s="60">
        <v>-24656</v>
      </c>
      <c r="D37" s="20">
        <v>0</v>
      </c>
      <c r="E37" s="55">
        <v>0</v>
      </c>
      <c r="F37" s="20">
        <v>0</v>
      </c>
      <c r="G37" s="55">
        <v>0</v>
      </c>
      <c r="H37" s="20">
        <v>0</v>
      </c>
      <c r="I37" s="55">
        <v>0</v>
      </c>
    </row>
    <row r="38" spans="1:9" s="17" customFormat="1" ht="26.25" customHeight="1">
      <c r="A38" s="28" t="s">
        <v>27</v>
      </c>
      <c r="B38" s="20">
        <f>B32+B5</f>
        <v>5470428.300000001</v>
      </c>
      <c r="C38" s="60">
        <f>C32+C5+C37</f>
        <v>5859607.8</v>
      </c>
      <c r="D38" s="20">
        <f>D32+D5</f>
        <v>6626478.399999999</v>
      </c>
      <c r="E38" s="55">
        <f t="shared" si="0"/>
        <v>121.13271642734078</v>
      </c>
      <c r="F38" s="20">
        <f>F32+F5</f>
        <v>6724776.8</v>
      </c>
      <c r="G38" s="55">
        <f t="shared" si="1"/>
        <v>101.48341840214859</v>
      </c>
      <c r="H38" s="20">
        <f>H32+H5</f>
        <v>6017467.800000001</v>
      </c>
      <c r="I38" s="55">
        <f t="shared" si="2"/>
        <v>89.48204496541805</v>
      </c>
    </row>
    <row r="39" spans="1:9" ht="24" customHeight="1">
      <c r="A39" s="28" t="s">
        <v>15</v>
      </c>
      <c r="B39" s="26">
        <v>5470428.3</v>
      </c>
      <c r="C39" s="64">
        <v>6042565.9</v>
      </c>
      <c r="D39" s="26">
        <v>6626478.4</v>
      </c>
      <c r="E39" s="55">
        <f t="shared" si="0"/>
        <v>121.1327164273408</v>
      </c>
      <c r="F39" s="26">
        <v>6724776.8</v>
      </c>
      <c r="G39" s="55">
        <f t="shared" si="1"/>
        <v>101.48341840214856</v>
      </c>
      <c r="H39" s="26">
        <v>6017467.4</v>
      </c>
      <c r="I39" s="55">
        <f t="shared" si="2"/>
        <v>89.48203901726524</v>
      </c>
    </row>
    <row r="40" spans="1:9" ht="24" customHeight="1">
      <c r="A40" s="25" t="s">
        <v>30</v>
      </c>
      <c r="B40" s="26">
        <f>B38-B39</f>
        <v>0</v>
      </c>
      <c r="C40" s="64">
        <f>C38-C39</f>
        <v>-182958.10000000056</v>
      </c>
      <c r="D40" s="26">
        <f>D38-D39</f>
        <v>0</v>
      </c>
      <c r="E40" s="55">
        <v>0</v>
      </c>
      <c r="F40" s="26">
        <f>F38-F39</f>
        <v>0</v>
      </c>
      <c r="G40" s="55">
        <v>0</v>
      </c>
      <c r="H40" s="26">
        <f>H38-H39</f>
        <v>0.40000000037252903</v>
      </c>
      <c r="I40" s="55">
        <v>0</v>
      </c>
    </row>
    <row r="41" spans="1:9" ht="24" customHeight="1">
      <c r="A41" s="25" t="s">
        <v>16</v>
      </c>
      <c r="B41" s="26">
        <f>B42</f>
        <v>0</v>
      </c>
      <c r="C41" s="26">
        <f aca="true" t="shared" si="3" ref="C41:H41">C42</f>
        <v>182958.1</v>
      </c>
      <c r="D41" s="26">
        <f t="shared" si="3"/>
        <v>0</v>
      </c>
      <c r="E41" s="55">
        <v>0</v>
      </c>
      <c r="F41" s="26">
        <f t="shared" si="3"/>
        <v>0</v>
      </c>
      <c r="G41" s="55">
        <v>0</v>
      </c>
      <c r="H41" s="26">
        <f t="shared" si="3"/>
        <v>0</v>
      </c>
      <c r="I41" s="55">
        <v>0</v>
      </c>
    </row>
    <row r="42" spans="1:9" ht="24" customHeight="1">
      <c r="A42" s="29" t="s">
        <v>17</v>
      </c>
      <c r="B42" s="26">
        <v>0</v>
      </c>
      <c r="C42" s="64">
        <v>182958.1</v>
      </c>
      <c r="D42" s="26">
        <v>0</v>
      </c>
      <c r="E42" s="55">
        <v>0</v>
      </c>
      <c r="F42" s="26">
        <v>0</v>
      </c>
      <c r="G42" s="55">
        <v>0</v>
      </c>
      <c r="H42" s="26">
        <v>0</v>
      </c>
      <c r="I42" s="55">
        <v>0</v>
      </c>
    </row>
    <row r="43" spans="1:9" ht="27.75" customHeight="1">
      <c r="A43" s="18"/>
      <c r="B43" s="30"/>
      <c r="C43" s="65"/>
      <c r="D43" s="30"/>
      <c r="E43" s="31"/>
      <c r="F43" s="30"/>
      <c r="G43" s="31"/>
      <c r="H43" s="30"/>
      <c r="I43" s="31"/>
    </row>
    <row r="44" spans="1:9" ht="36.75" customHeight="1">
      <c r="A44" s="56" t="s">
        <v>46</v>
      </c>
      <c r="B44" s="56"/>
      <c r="C44" s="66"/>
      <c r="F44" s="70"/>
      <c r="G44" s="70"/>
      <c r="H44" s="70" t="s">
        <v>36</v>
      </c>
      <c r="I44" s="70"/>
    </row>
  </sheetData>
  <sheetProtection/>
  <mergeCells count="4">
    <mergeCell ref="H44:I44"/>
    <mergeCell ref="F44:G44"/>
    <mergeCell ref="A1:I1"/>
    <mergeCell ref="H2:I2"/>
  </mergeCells>
  <printOptions/>
  <pageMargins left="0.61" right="0.17" top="0.45" bottom="0.63" header="0.62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B36" sqref="B36"/>
    </sheetView>
  </sheetViews>
  <sheetFormatPr defaultColWidth="9.25390625" defaultRowHeight="12.75"/>
  <cols>
    <col min="1" max="1" width="33.875" style="6" customWidth="1"/>
    <col min="2" max="2" width="11.75390625" style="1" customWidth="1"/>
    <col min="3" max="4" width="10.75390625" style="1" customWidth="1"/>
    <col min="5" max="5" width="11.75390625" style="1" customWidth="1"/>
    <col min="6" max="6" width="10.75390625" style="1" customWidth="1"/>
    <col min="7" max="7" width="9.75390625" style="1" customWidth="1"/>
    <col min="8" max="8" width="11.75390625" style="1" customWidth="1"/>
    <col min="9" max="9" width="10.75390625" style="1" customWidth="1"/>
    <col min="10" max="10" width="9.75390625" style="1" customWidth="1"/>
    <col min="11" max="11" width="10.375" style="1" customWidth="1"/>
    <col min="12" max="12" width="9.875" style="1" customWidth="1"/>
    <col min="13" max="13" width="12.875" style="1" customWidth="1"/>
    <col min="14" max="14" width="18.75390625" style="1" customWidth="1"/>
    <col min="15" max="15" width="8.25390625" style="1" customWidth="1"/>
    <col min="16" max="16" width="7.75390625" style="1" customWidth="1"/>
    <col min="17" max="17" width="9.25390625" style="1" customWidth="1"/>
    <col min="18" max="18" width="7.25390625" style="1" customWidth="1"/>
    <col min="19" max="16384" width="9.25390625" style="1" customWidth="1"/>
  </cols>
  <sheetData>
    <row r="1" spans="1:11" ht="37.5" customHeight="1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32"/>
    </row>
    <row r="2" spans="1:11" ht="18.75">
      <c r="A2" s="74"/>
      <c r="B2" s="74"/>
      <c r="C2" s="74"/>
      <c r="D2" s="74"/>
      <c r="E2" s="33"/>
      <c r="F2" s="33"/>
      <c r="G2" s="33"/>
      <c r="H2" s="33"/>
      <c r="I2" s="33"/>
      <c r="J2" s="33" t="s">
        <v>31</v>
      </c>
      <c r="K2" s="33"/>
    </row>
    <row r="3" spans="1:11" ht="18.75">
      <c r="A3" s="75" t="s">
        <v>0</v>
      </c>
      <c r="B3" s="76" t="s">
        <v>37</v>
      </c>
      <c r="C3" s="77"/>
      <c r="D3" s="78"/>
      <c r="E3" s="76" t="s">
        <v>47</v>
      </c>
      <c r="F3" s="77"/>
      <c r="G3" s="78"/>
      <c r="H3" s="76" t="s">
        <v>58</v>
      </c>
      <c r="I3" s="77"/>
      <c r="J3" s="78"/>
      <c r="K3" s="34"/>
    </row>
    <row r="4" spans="1:11" s="3" customFormat="1" ht="53.25" customHeight="1">
      <c r="A4" s="75"/>
      <c r="B4" s="35" t="s">
        <v>19</v>
      </c>
      <c r="C4" s="36" t="s">
        <v>22</v>
      </c>
      <c r="D4" s="36" t="s">
        <v>23</v>
      </c>
      <c r="E4" s="35" t="s">
        <v>19</v>
      </c>
      <c r="F4" s="36" t="s">
        <v>22</v>
      </c>
      <c r="G4" s="36" t="s">
        <v>23</v>
      </c>
      <c r="H4" s="35" t="s">
        <v>19</v>
      </c>
      <c r="I4" s="36" t="s">
        <v>22</v>
      </c>
      <c r="J4" s="36" t="s">
        <v>23</v>
      </c>
      <c r="K4" s="34"/>
    </row>
    <row r="5" spans="1:11" s="3" customFormat="1" ht="12.75" customHeight="1">
      <c r="A5" s="10">
        <v>1</v>
      </c>
      <c r="B5" s="10">
        <v>2</v>
      </c>
      <c r="C5" s="27">
        <v>3</v>
      </c>
      <c r="D5" s="27">
        <v>4</v>
      </c>
      <c r="E5" s="10">
        <v>5</v>
      </c>
      <c r="F5" s="27">
        <v>6</v>
      </c>
      <c r="G5" s="27">
        <v>7</v>
      </c>
      <c r="H5" s="10">
        <v>8</v>
      </c>
      <c r="I5" s="27">
        <v>9</v>
      </c>
      <c r="J5" s="27">
        <v>10</v>
      </c>
      <c r="K5" s="37"/>
    </row>
    <row r="6" spans="1:11" s="3" customFormat="1" ht="18" customHeight="1">
      <c r="A6" s="38" t="s">
        <v>20</v>
      </c>
      <c r="B6" s="39">
        <f>B7+B31</f>
        <v>6626478.399999999</v>
      </c>
      <c r="C6" s="40">
        <f>C7+C31</f>
        <v>100</v>
      </c>
      <c r="D6" s="40"/>
      <c r="E6" s="39">
        <f>E7+E31</f>
        <v>6724776.8</v>
      </c>
      <c r="F6" s="40">
        <f>F7+F31</f>
        <v>100</v>
      </c>
      <c r="G6" s="40"/>
      <c r="H6" s="39">
        <f>H7+H31</f>
        <v>6017467.800000001</v>
      </c>
      <c r="I6" s="40">
        <f>I7+I31</f>
        <v>100</v>
      </c>
      <c r="J6" s="40"/>
      <c r="K6" s="41"/>
    </row>
    <row r="7" spans="1:12" s="9" customFormat="1" ht="36" customHeight="1">
      <c r="A7" s="42" t="s">
        <v>7</v>
      </c>
      <c r="B7" s="39">
        <f>B8+B17</f>
        <v>1504002.4999999998</v>
      </c>
      <c r="C7" s="24">
        <f>B7/B6*100</f>
        <v>22.69685961701769</v>
      </c>
      <c r="D7" s="24">
        <f>D8+D17</f>
        <v>99.99999999999999</v>
      </c>
      <c r="E7" s="39">
        <f>E8+E17</f>
        <v>1613197.2999999998</v>
      </c>
      <c r="F7" s="24">
        <f>E7/E6*100</f>
        <v>23.988860120978288</v>
      </c>
      <c r="G7" s="24">
        <f>G8+G17</f>
        <v>100</v>
      </c>
      <c r="H7" s="39">
        <f>H8+H17</f>
        <v>1724759.9999999998</v>
      </c>
      <c r="I7" s="24">
        <f>H7/H6*100</f>
        <v>28.662554704488812</v>
      </c>
      <c r="J7" s="24">
        <f>J8+J17</f>
        <v>100</v>
      </c>
      <c r="K7" s="43"/>
      <c r="L7" s="53"/>
    </row>
    <row r="8" spans="1:12" s="9" customFormat="1" ht="22.5" customHeight="1">
      <c r="A8" s="11" t="s">
        <v>1</v>
      </c>
      <c r="B8" s="39">
        <f>B9+B11+B12+B14+B15+B16+B10+B13</f>
        <v>1367543.6999999997</v>
      </c>
      <c r="C8" s="20">
        <f>B8/B6*100</f>
        <v>20.637563686920036</v>
      </c>
      <c r="D8" s="20">
        <f>B8/B7*100</f>
        <v>90.92695657088335</v>
      </c>
      <c r="E8" s="39">
        <f>E9+E11+E12+E14+E15+E16+E10+E13</f>
        <v>1476366.7999999998</v>
      </c>
      <c r="F8" s="20">
        <f>E8/E6*100</f>
        <v>21.954138314300632</v>
      </c>
      <c r="G8" s="20">
        <f>E8/E7*100</f>
        <v>91.51805547901674</v>
      </c>
      <c r="H8" s="39">
        <f>H9+H11+H12+H14+H15+H16+H10+H13</f>
        <v>1586783.2999999998</v>
      </c>
      <c r="I8" s="20">
        <f>H8/H6*100</f>
        <v>26.369618463101702</v>
      </c>
      <c r="J8" s="20">
        <f>H8/H7*100</f>
        <v>92.0002377142327</v>
      </c>
      <c r="K8" s="43"/>
      <c r="L8" s="53"/>
    </row>
    <row r="9" spans="1:11" ht="24" customHeight="1">
      <c r="A9" s="12" t="s">
        <v>21</v>
      </c>
      <c r="B9" s="44">
        <v>968333.8</v>
      </c>
      <c r="C9" s="24">
        <f>B9/B6*100</f>
        <v>14.613098263475818</v>
      </c>
      <c r="D9" s="24">
        <f>B9/B7*100</f>
        <v>64.38378925566947</v>
      </c>
      <c r="E9" s="44">
        <v>1065344.4</v>
      </c>
      <c r="F9" s="24">
        <f>E9/E6*100</f>
        <v>15.84207820845444</v>
      </c>
      <c r="G9" s="24">
        <f>E9/E7*100</f>
        <v>66.03931211637907</v>
      </c>
      <c r="H9" s="44">
        <v>1160820.7</v>
      </c>
      <c r="I9" s="24">
        <f>H9/H6*100</f>
        <v>19.29085021443737</v>
      </c>
      <c r="J9" s="24">
        <f>H9/H7*100</f>
        <v>67.30331756302327</v>
      </c>
      <c r="K9" s="43"/>
    </row>
    <row r="10" spans="1:11" ht="42.75" customHeight="1">
      <c r="A10" s="12" t="s">
        <v>28</v>
      </c>
      <c r="B10" s="44">
        <v>23291.2</v>
      </c>
      <c r="C10" s="24">
        <f>B10/B6*100</f>
        <v>0.35148684707098726</v>
      </c>
      <c r="D10" s="24">
        <f>B10/B7*100</f>
        <v>1.5486144471169432</v>
      </c>
      <c r="E10" s="44">
        <v>23300.1</v>
      </c>
      <c r="F10" s="24">
        <f>E10/E6*100</f>
        <v>0.346481388051422</v>
      </c>
      <c r="G10" s="24">
        <f>E10/E7*100</f>
        <v>1.4443428587439366</v>
      </c>
      <c r="H10" s="44">
        <v>24529.4</v>
      </c>
      <c r="I10" s="24">
        <f>H10/H6*100</f>
        <v>0.40763658095519845</v>
      </c>
      <c r="J10" s="24">
        <f>H10/H7*100</f>
        <v>1.4221920731000257</v>
      </c>
      <c r="K10" s="43"/>
    </row>
    <row r="11" spans="1:11" ht="30.75" customHeight="1">
      <c r="A11" s="12" t="s">
        <v>2</v>
      </c>
      <c r="B11" s="45">
        <v>560</v>
      </c>
      <c r="C11" s="24">
        <f>B11/B6*100</f>
        <v>0.008450944320591161</v>
      </c>
      <c r="D11" s="24">
        <f>B11/B7*100</f>
        <v>0.0372339806616013</v>
      </c>
      <c r="E11" s="45">
        <v>420</v>
      </c>
      <c r="F11" s="24">
        <f>E11/E6*100</f>
        <v>0.006245560447448606</v>
      </c>
      <c r="G11" s="24">
        <f>E11/E7*100</f>
        <v>0.02603525309644394</v>
      </c>
      <c r="H11" s="45">
        <v>280</v>
      </c>
      <c r="I11" s="24">
        <f>H11/H6*100</f>
        <v>0.004653120038299166</v>
      </c>
      <c r="J11" s="24">
        <f>H11/H7*100</f>
        <v>0.016234142721306154</v>
      </c>
      <c r="K11" s="43"/>
    </row>
    <row r="12" spans="1:11" ht="27.75" customHeight="1">
      <c r="A12" s="12" t="s">
        <v>29</v>
      </c>
      <c r="B12" s="45">
        <v>186641</v>
      </c>
      <c r="C12" s="24">
        <f>B12/B6*100</f>
        <v>2.8165941052490266</v>
      </c>
      <c r="D12" s="24">
        <f>B12/B7*100</f>
        <v>12.409620329753443</v>
      </c>
      <c r="E12" s="45">
        <v>196921.3</v>
      </c>
      <c r="F12" s="24">
        <f>E12/E6*100</f>
        <v>2.9282949584289546</v>
      </c>
      <c r="G12" s="24">
        <f>E12/E7*100</f>
        <v>12.20689496566849</v>
      </c>
      <c r="H12" s="45">
        <v>209118.3</v>
      </c>
      <c r="I12" s="24">
        <f>H12/H6*100</f>
        <v>3.475187686089487</v>
      </c>
      <c r="J12" s="24">
        <f>H12/H7*100</f>
        <v>12.124486885131844</v>
      </c>
      <c r="K12" s="43"/>
    </row>
    <row r="13" spans="1:11" ht="42.75" customHeight="1">
      <c r="A13" s="12" t="s">
        <v>26</v>
      </c>
      <c r="B13" s="45">
        <v>18294.9</v>
      </c>
      <c r="C13" s="24">
        <f>B13/B6*100</f>
        <v>0.27608782366211293</v>
      </c>
      <c r="D13" s="24">
        <f>B13/B7*100</f>
        <v>1.2164142014391601</v>
      </c>
      <c r="E13" s="45">
        <v>18788.9</v>
      </c>
      <c r="F13" s="24">
        <f>E13/E7*100</f>
        <v>1.1646994450089896</v>
      </c>
      <c r="G13" s="24">
        <f>E13/E7*100</f>
        <v>1.1646994450089896</v>
      </c>
      <c r="H13" s="45">
        <v>19277.4</v>
      </c>
      <c r="I13" s="24">
        <f>H13/H6*100</f>
        <v>0.32035734366538693</v>
      </c>
      <c r="J13" s="24">
        <f>H13/H7*100</f>
        <v>1.1176859389132403</v>
      </c>
      <c r="K13" s="43"/>
    </row>
    <row r="14" spans="1:11" ht="21" customHeight="1">
      <c r="A14" s="13" t="s">
        <v>3</v>
      </c>
      <c r="B14" s="46">
        <v>58971.5</v>
      </c>
      <c r="C14" s="24">
        <f>B14/B6*100</f>
        <v>0.8899372553602529</v>
      </c>
      <c r="D14" s="24">
        <f>B14/B7*100</f>
        <v>3.920970876045752</v>
      </c>
      <c r="E14" s="46">
        <v>59443.3</v>
      </c>
      <c r="F14" s="24">
        <f>E14/E6*100</f>
        <v>0.8839445793948136</v>
      </c>
      <c r="G14" s="24">
        <f>E14/E7*100</f>
        <v>3.6848127628282055</v>
      </c>
      <c r="H14" s="46">
        <v>59918.8</v>
      </c>
      <c r="I14" s="24">
        <f>H14/H6*100</f>
        <v>0.9957477462530003</v>
      </c>
      <c r="J14" s="24">
        <f>H14/H7*100</f>
        <v>3.47403696746214</v>
      </c>
      <c r="K14" s="43"/>
    </row>
    <row r="15" spans="1:11" ht="18.75">
      <c r="A15" s="12" t="s">
        <v>12</v>
      </c>
      <c r="B15" s="45">
        <v>85615.9</v>
      </c>
      <c r="C15" s="24">
        <f>B15/B6*100</f>
        <v>1.2920271497451798</v>
      </c>
      <c r="D15" s="24">
        <f>B15/B7*100</f>
        <v>5.692537080224269</v>
      </c>
      <c r="E15" s="45">
        <v>85615.9</v>
      </c>
      <c r="F15" s="24">
        <f>E15/E6*100</f>
        <v>1.2731411397921786</v>
      </c>
      <c r="G15" s="24">
        <f>E15/E7*100</f>
        <v>5.307218156142463</v>
      </c>
      <c r="H15" s="45">
        <v>85615.9</v>
      </c>
      <c r="I15" s="24">
        <f>H15/H6*100</f>
        <v>1.4227894995964911</v>
      </c>
      <c r="J15" s="24">
        <f>H15/H7*100</f>
        <v>4.963931213618127</v>
      </c>
      <c r="K15" s="43"/>
    </row>
    <row r="16" spans="1:11" ht="19.5" customHeight="1">
      <c r="A16" s="12" t="s">
        <v>8</v>
      </c>
      <c r="B16" s="46">
        <v>25835.4</v>
      </c>
      <c r="C16" s="24">
        <f>B16/B6*100</f>
        <v>0.389881298036073</v>
      </c>
      <c r="D16" s="24">
        <f>B16/B7*100</f>
        <v>1.7177763999727396</v>
      </c>
      <c r="E16" s="46">
        <v>26532.9</v>
      </c>
      <c r="F16" s="24">
        <f>E16/E6*100</f>
        <v>0.394554359038355</v>
      </c>
      <c r="G16" s="24">
        <f>E16/E7*100</f>
        <v>1.6447399211491367</v>
      </c>
      <c r="H16" s="46">
        <v>27222.8</v>
      </c>
      <c r="I16" s="24">
        <f>H16/H6*100</f>
        <v>0.4523962720664662</v>
      </c>
      <c r="J16" s="24">
        <f>H16/H7*100</f>
        <v>1.5783529302627615</v>
      </c>
      <c r="K16" s="43"/>
    </row>
    <row r="17" spans="1:12" ht="21.75" customHeight="1">
      <c r="A17" s="47" t="s">
        <v>4</v>
      </c>
      <c r="B17" s="39">
        <f>SUM(B18:B30)</f>
        <v>136458.80000000002</v>
      </c>
      <c r="C17" s="20">
        <f>B17/B6*100</f>
        <v>2.0592959300976523</v>
      </c>
      <c r="D17" s="20">
        <f>B17/B7*100</f>
        <v>9.073043429116643</v>
      </c>
      <c r="E17" s="39">
        <f>SUM(E18:E30)</f>
        <v>136830.5</v>
      </c>
      <c r="F17" s="20">
        <f>E17/E6*100</f>
        <v>2.0347218066776582</v>
      </c>
      <c r="G17" s="20">
        <f>E17/E7*100</f>
        <v>8.48194452098327</v>
      </c>
      <c r="H17" s="39">
        <f>SUM(H18:H30)</f>
        <v>137976.7</v>
      </c>
      <c r="I17" s="20">
        <f>H17/H6*100</f>
        <v>2.292936241387116</v>
      </c>
      <c r="J17" s="20">
        <f>H17/H7*100</f>
        <v>7.9997622857672965</v>
      </c>
      <c r="K17" s="43"/>
      <c r="L17" s="52"/>
    </row>
    <row r="18" spans="1:12" ht="93.75" customHeight="1">
      <c r="A18" s="14" t="s">
        <v>39</v>
      </c>
      <c r="B18" s="45">
        <v>38600</v>
      </c>
      <c r="C18" s="24">
        <f>B18/B6*100</f>
        <v>0.582511519240748</v>
      </c>
      <c r="D18" s="24">
        <f>B18/B7*100</f>
        <v>2.5664850956032326</v>
      </c>
      <c r="E18" s="45">
        <v>38600</v>
      </c>
      <c r="F18" s="24">
        <f>E18/E6*100</f>
        <v>0.5739967458845623</v>
      </c>
      <c r="G18" s="24">
        <f>E18/E7*100</f>
        <v>2.3927637369588957</v>
      </c>
      <c r="H18" s="45">
        <v>38600</v>
      </c>
      <c r="I18" s="24">
        <f>H18/H6*100</f>
        <v>0.6414658338512421</v>
      </c>
      <c r="J18" s="24">
        <f>H18/H7*100</f>
        <v>2.237992532294349</v>
      </c>
      <c r="K18" s="43"/>
      <c r="L18" s="52"/>
    </row>
    <row r="19" spans="1:11" ht="114" customHeight="1">
      <c r="A19" s="14" t="s">
        <v>40</v>
      </c>
      <c r="B19" s="45">
        <v>8800</v>
      </c>
      <c r="C19" s="24">
        <f>B19/B6*100</f>
        <v>0.1328005536092897</v>
      </c>
      <c r="D19" s="24">
        <f>B19/B7*100</f>
        <v>0.5851054103965919</v>
      </c>
      <c r="E19" s="45">
        <v>8800</v>
      </c>
      <c r="F19" s="24">
        <f>E19/E6*100</f>
        <v>0.13085936175606602</v>
      </c>
      <c r="G19" s="24">
        <f>E19/E7*100</f>
        <v>0.5455005410683492</v>
      </c>
      <c r="H19" s="45">
        <v>8800</v>
      </c>
      <c r="I19" s="24">
        <f>H19/H6*100</f>
        <v>0.14624091548940235</v>
      </c>
      <c r="J19" s="24">
        <f>H19/H7*100</f>
        <v>0.5102159140981934</v>
      </c>
      <c r="K19" s="43"/>
    </row>
    <row r="20" spans="1:11" ht="57.75" customHeight="1">
      <c r="A20" s="14" t="s">
        <v>25</v>
      </c>
      <c r="B20" s="45">
        <v>13050</v>
      </c>
      <c r="C20" s="24">
        <f>B20/B6*100</f>
        <v>0.19693718461377616</v>
      </c>
      <c r="D20" s="24">
        <f>B20/B7*100</f>
        <v>0.8676847279176731</v>
      </c>
      <c r="E20" s="45">
        <v>12500</v>
      </c>
      <c r="F20" s="24">
        <f>E20/E6*100</f>
        <v>0.1858797752216847</v>
      </c>
      <c r="G20" s="24">
        <f>E20/E7*100</f>
        <v>0.7748587231084506</v>
      </c>
      <c r="H20" s="45">
        <v>12000</v>
      </c>
      <c r="I20" s="24">
        <f>H20/H6*100</f>
        <v>0.19941943021282138</v>
      </c>
      <c r="J20" s="24">
        <f>H20/H7*100</f>
        <v>0.6957489737702638</v>
      </c>
      <c r="K20" s="43"/>
    </row>
    <row r="21" spans="1:11" s="4" customFormat="1" ht="102.75" customHeight="1">
      <c r="A21" s="15" t="s">
        <v>9</v>
      </c>
      <c r="B21" s="45">
        <v>4392.4</v>
      </c>
      <c r="C21" s="24">
        <f>B21/B6*100</f>
        <v>0.06628558541743682</v>
      </c>
      <c r="D21" s="24">
        <f>B21/B7*100</f>
        <v>0.29204738688931703</v>
      </c>
      <c r="E21" s="45">
        <v>4392.4</v>
      </c>
      <c r="F21" s="24">
        <f>E21/E6*100</f>
        <v>0.06531666597469822</v>
      </c>
      <c r="G21" s="24">
        <f>E21/E7*100</f>
        <v>0.27227915643052464</v>
      </c>
      <c r="H21" s="45">
        <v>4300.4</v>
      </c>
      <c r="I21" s="24">
        <f>H21/H6*100</f>
        <v>0.07146527647393476</v>
      </c>
      <c r="J21" s="24">
        <f>H21/H7*100</f>
        <v>0.24933324056680353</v>
      </c>
      <c r="K21" s="43"/>
    </row>
    <row r="22" spans="1:11" s="4" customFormat="1" ht="139.5" customHeight="1">
      <c r="A22" s="15" t="s">
        <v>63</v>
      </c>
      <c r="B22" s="45">
        <v>1900</v>
      </c>
      <c r="C22" s="24">
        <f>B22/B6</f>
        <v>0.00028672846802005726</v>
      </c>
      <c r="D22" s="24">
        <f>B22/B7</f>
        <v>0.001263295772447187</v>
      </c>
      <c r="E22" s="45">
        <v>2000</v>
      </c>
      <c r="F22" s="24">
        <f>E22/E6</f>
        <v>0.0002974076403546955</v>
      </c>
      <c r="G22" s="24">
        <f>E22/E7</f>
        <v>0.001239773956973521</v>
      </c>
      <c r="H22" s="45">
        <v>2000</v>
      </c>
      <c r="I22" s="24">
        <f>H22/H6</f>
        <v>0.000332365717021369</v>
      </c>
      <c r="J22" s="24">
        <f>H22/H7</f>
        <v>0.0011595816229504397</v>
      </c>
      <c r="K22" s="43"/>
    </row>
    <row r="23" spans="1:11" ht="25.5">
      <c r="A23" s="15" t="s">
        <v>5</v>
      </c>
      <c r="B23" s="45">
        <v>41785.1</v>
      </c>
      <c r="C23" s="24">
        <f>B23/B6*100</f>
        <v>0.6305777741613102</v>
      </c>
      <c r="D23" s="24">
        <f>B23/B7*100</f>
        <v>2.7782600095412078</v>
      </c>
      <c r="E23" s="45">
        <v>43456.5</v>
      </c>
      <c r="F23" s="24">
        <f>E23/E6*100</f>
        <v>0.6462147561536912</v>
      </c>
      <c r="G23" s="24">
        <f>E23/E7*100</f>
        <v>2.6938118480609905</v>
      </c>
      <c r="H23" s="45">
        <v>45194.7</v>
      </c>
      <c r="I23" s="24">
        <f>H23/H6*100</f>
        <v>0.7510584435532832</v>
      </c>
      <c r="J23" s="24">
        <f>H23/H7*100</f>
        <v>2.620347178737912</v>
      </c>
      <c r="K23" s="43"/>
    </row>
    <row r="24" spans="1:11" ht="25.5">
      <c r="A24" s="15" t="s">
        <v>48</v>
      </c>
      <c r="B24" s="45">
        <v>1630.6</v>
      </c>
      <c r="C24" s="24">
        <f>B24/B6*100</f>
        <v>0.024607338944921335</v>
      </c>
      <c r="D24" s="24">
        <f>B24/B7*100</f>
        <v>0.1084173729764412</v>
      </c>
      <c r="E24" s="45">
        <v>1630.6</v>
      </c>
      <c r="F24" s="24">
        <f>E24/E6*100</f>
        <v>0.024247644918118323</v>
      </c>
      <c r="G24" s="24">
        <f>E24/E7*100</f>
        <v>0.10107877071205117</v>
      </c>
      <c r="H24" s="45">
        <v>1630.6</v>
      </c>
      <c r="I24" s="24">
        <f>H24/H6*100</f>
        <v>0.027097776908752213</v>
      </c>
      <c r="J24" s="24">
        <f>H24/H7*100</f>
        <v>0.09454068971914933</v>
      </c>
      <c r="K24" s="43"/>
    </row>
    <row r="25" spans="1:11" ht="104.25" customHeight="1">
      <c r="A25" s="12" t="s">
        <v>10</v>
      </c>
      <c r="B25" s="45">
        <v>7000</v>
      </c>
      <c r="C25" s="24">
        <f>B25/B6*100</f>
        <v>0.10563680400738952</v>
      </c>
      <c r="D25" s="24">
        <f>B25/B7*100</f>
        <v>0.4654247582700163</v>
      </c>
      <c r="E25" s="45">
        <v>6150.3</v>
      </c>
      <c r="F25" s="24">
        <f>E25/E6*100</f>
        <v>0.09145731052367419</v>
      </c>
      <c r="G25" s="24">
        <f>E25/E7*100</f>
        <v>0.38124908837871235</v>
      </c>
      <c r="H25" s="45">
        <v>6150.3</v>
      </c>
      <c r="I25" s="24">
        <f>H25/H6*100</f>
        <v>0.10220744346982628</v>
      </c>
      <c r="J25" s="24">
        <f>H25/H7*100</f>
        <v>0.35658874278160446</v>
      </c>
      <c r="K25" s="43"/>
    </row>
    <row r="26" spans="1:11" ht="44.25" customHeight="1">
      <c r="A26" s="16" t="s">
        <v>14</v>
      </c>
      <c r="B26" s="45">
        <v>13000</v>
      </c>
      <c r="C26" s="24">
        <f>B26/B6*100</f>
        <v>0.19618263601372338</v>
      </c>
      <c r="D26" s="24">
        <f>B26/B7*100</f>
        <v>0.8643602653586016</v>
      </c>
      <c r="E26" s="45">
        <v>13000</v>
      </c>
      <c r="F26" s="24">
        <f>E26/E6*100</f>
        <v>0.19331496623055205</v>
      </c>
      <c r="G26" s="24">
        <f>E26/E7*100</f>
        <v>0.8058530720327887</v>
      </c>
      <c r="H26" s="45">
        <v>13000</v>
      </c>
      <c r="I26" s="24">
        <f>H26/H6*100</f>
        <v>0.21603771606388983</v>
      </c>
      <c r="J26" s="24">
        <f>H26/H7*100</f>
        <v>0.7537280549177858</v>
      </c>
      <c r="K26" s="43"/>
    </row>
    <row r="27" spans="1:11" ht="63.75" customHeight="1">
      <c r="A27" s="16" t="s">
        <v>49</v>
      </c>
      <c r="B27" s="45">
        <v>200</v>
      </c>
      <c r="C27" s="24">
        <f>B27/B6*100</f>
        <v>0.003018194400211129</v>
      </c>
      <c r="D27" s="24">
        <f>B27/B7*100</f>
        <v>0.013297850236286178</v>
      </c>
      <c r="E27" s="45">
        <v>200</v>
      </c>
      <c r="F27" s="24">
        <f>E27/E6*100</f>
        <v>0.002974076403546955</v>
      </c>
      <c r="G27" s="24">
        <f>E27/E7*100</f>
        <v>0.01239773956973521</v>
      </c>
      <c r="H27" s="45">
        <v>200</v>
      </c>
      <c r="I27" s="24">
        <f>H27/H6*100</f>
        <v>0.0033236571702136898</v>
      </c>
      <c r="J27" s="24">
        <f>H27/H7*100</f>
        <v>0.011595816229504396</v>
      </c>
      <c r="K27" s="43"/>
    </row>
    <row r="28" spans="1:11" ht="108.75" customHeight="1">
      <c r="A28" s="16" t="s">
        <v>45</v>
      </c>
      <c r="B28" s="45">
        <v>1900</v>
      </c>
      <c r="C28" s="24">
        <f>B28/B6*100</f>
        <v>0.028672846802005728</v>
      </c>
      <c r="D28" s="24">
        <f>B28/B7*100</f>
        <v>0.1263295772447187</v>
      </c>
      <c r="E28" s="45">
        <v>1900</v>
      </c>
      <c r="F28" s="24">
        <f>E28/E6*100</f>
        <v>0.028253725833696074</v>
      </c>
      <c r="G28" s="24">
        <f>E28/E7*100</f>
        <v>0.11777852591248449</v>
      </c>
      <c r="H28" s="45">
        <v>1900</v>
      </c>
      <c r="I28" s="24">
        <f>H28/H6*100</f>
        <v>0.031574743117030055</v>
      </c>
      <c r="J28" s="24">
        <f>H28/H7*100</f>
        <v>0.11016025418029175</v>
      </c>
      <c r="K28" s="43"/>
    </row>
    <row r="29" spans="1:11" ht="27" customHeight="1">
      <c r="A29" s="12" t="s">
        <v>6</v>
      </c>
      <c r="B29" s="48">
        <v>3837.7</v>
      </c>
      <c r="C29" s="24">
        <f>B29/B6*100</f>
        <v>0.057914623248451244</v>
      </c>
      <c r="D29" s="24">
        <f>B29/B7*100</f>
        <v>0.2551657992589773</v>
      </c>
      <c r="E29" s="48">
        <v>3837.7</v>
      </c>
      <c r="F29" s="24">
        <f>E29/E6*100</f>
        <v>0.057068065069460744</v>
      </c>
      <c r="G29" s="24">
        <f>E29/E7*100</f>
        <v>0.2378940257338641</v>
      </c>
      <c r="H29" s="48">
        <v>3837.7</v>
      </c>
      <c r="I29" s="24">
        <f>H29/H6*100</f>
        <v>0.06377599561064538</v>
      </c>
      <c r="J29" s="24">
        <f>H29/H7*100</f>
        <v>0.22250631971984508</v>
      </c>
      <c r="K29" s="43"/>
    </row>
    <row r="30" spans="1:11" ht="25.5" customHeight="1">
      <c r="A30" s="12" t="s">
        <v>13</v>
      </c>
      <c r="B30" s="48">
        <v>363</v>
      </c>
      <c r="C30" s="24">
        <f>B30/B6*100</f>
        <v>0.005478022836383199</v>
      </c>
      <c r="D30" s="24">
        <f>B30/B7*100</f>
        <v>0.024135598178859415</v>
      </c>
      <c r="E30" s="48">
        <v>363</v>
      </c>
      <c r="F30" s="24">
        <f>E30/E6*100</f>
        <v>0.005397948672437723</v>
      </c>
      <c r="G30" s="24">
        <f>E30/E7*100</f>
        <v>0.022501897319069406</v>
      </c>
      <c r="H30" s="48">
        <v>363</v>
      </c>
      <c r="I30" s="24">
        <f>H30/H6*100</f>
        <v>0.006032437763937847</v>
      </c>
      <c r="J30" s="24">
        <f>H30/H7*100</f>
        <v>0.021046406456550478</v>
      </c>
      <c r="K30" s="43"/>
    </row>
    <row r="31" spans="1:11" ht="18.75" customHeight="1">
      <c r="A31" s="49" t="s">
        <v>11</v>
      </c>
      <c r="B31" s="39">
        <f>B32+B33+B34+B35</f>
        <v>5122475.899999999</v>
      </c>
      <c r="C31" s="24">
        <f>B31/B6*100</f>
        <v>77.3031403829823</v>
      </c>
      <c r="D31" s="24"/>
      <c r="E31" s="39">
        <f>E32+E33+E34+E35</f>
        <v>5111579.5</v>
      </c>
      <c r="F31" s="24">
        <f>E31/E6*100</f>
        <v>76.01113987902171</v>
      </c>
      <c r="G31" s="24"/>
      <c r="H31" s="39">
        <f>H32+H33+H34+H35</f>
        <v>4292707.800000001</v>
      </c>
      <c r="I31" s="24">
        <f>H31/H6*100</f>
        <v>71.33744529551119</v>
      </c>
      <c r="J31" s="24"/>
      <c r="K31" s="43"/>
    </row>
    <row r="32" spans="1:11" ht="26.25" customHeight="1">
      <c r="A32" s="16" t="s">
        <v>59</v>
      </c>
      <c r="B32" s="48">
        <v>315856</v>
      </c>
      <c r="C32" s="24">
        <f>B32/B6*100</f>
        <v>4.766574052365432</v>
      </c>
      <c r="D32" s="24"/>
      <c r="E32" s="48">
        <v>142157</v>
      </c>
      <c r="F32" s="24">
        <f>E32/E6*100</f>
        <v>2.113928896495122</v>
      </c>
      <c r="G32" s="24"/>
      <c r="H32" s="48">
        <v>131225</v>
      </c>
      <c r="I32" s="24">
        <f>H32/H6*100</f>
        <v>2.1807345608064574</v>
      </c>
      <c r="J32" s="24"/>
      <c r="K32" s="43"/>
    </row>
    <row r="33" spans="1:11" ht="21" customHeight="1">
      <c r="A33" s="16" t="s">
        <v>60</v>
      </c>
      <c r="B33" s="48">
        <v>2206043.6</v>
      </c>
      <c r="C33" s="24">
        <f>B33/B6*100</f>
        <v>33.291342200708</v>
      </c>
      <c r="D33" s="24"/>
      <c r="E33" s="48">
        <v>2338580.1</v>
      </c>
      <c r="F33" s="24">
        <f>E33/E6*100</f>
        <v>34.775579466072394</v>
      </c>
      <c r="G33" s="24"/>
      <c r="H33" s="48">
        <v>1491889.8</v>
      </c>
      <c r="I33" s="24">
        <f>H33/H6*100</f>
        <v>24.792651154693342</v>
      </c>
      <c r="J33" s="24"/>
      <c r="K33" s="43"/>
    </row>
    <row r="34" spans="1:11" ht="24.75" customHeight="1">
      <c r="A34" s="16" t="s">
        <v>61</v>
      </c>
      <c r="B34" s="48">
        <v>2527449.5</v>
      </c>
      <c r="C34" s="24">
        <f>B34/B6*100</f>
        <v>38.14166963858209</v>
      </c>
      <c r="D34" s="24"/>
      <c r="E34" s="48">
        <v>2555958.3</v>
      </c>
      <c r="F34" s="24">
        <f>E34/E6*100</f>
        <v>38.008076342399946</v>
      </c>
      <c r="G34" s="24"/>
      <c r="H34" s="48">
        <v>2588601.6</v>
      </c>
      <c r="I34" s="24">
        <f>H34/H6*100</f>
        <v>43.01812134333315</v>
      </c>
      <c r="J34" s="24"/>
      <c r="K34" s="43"/>
    </row>
    <row r="35" spans="1:10" s="17" customFormat="1" ht="23.25" customHeight="1">
      <c r="A35" s="16" t="s">
        <v>62</v>
      </c>
      <c r="B35" s="48">
        <v>73126.8</v>
      </c>
      <c r="C35" s="24">
        <f>B35/B6*100</f>
        <v>1.1035544913267958</v>
      </c>
      <c r="D35" s="68"/>
      <c r="E35" s="48">
        <v>74884.1</v>
      </c>
      <c r="F35" s="24">
        <f>E35/E6*100</f>
        <v>1.1135551740542526</v>
      </c>
      <c r="G35" s="68"/>
      <c r="H35" s="48">
        <v>80991.4</v>
      </c>
      <c r="I35" s="24">
        <f>H35/H6*100</f>
        <v>1.345938236678225</v>
      </c>
      <c r="J35" s="68"/>
    </row>
    <row r="36" ht="25.5" customHeight="1">
      <c r="A36" s="50"/>
    </row>
    <row r="37" spans="1:10" ht="47.25" customHeight="1">
      <c r="A37" s="79" t="s">
        <v>46</v>
      </c>
      <c r="B37" s="79"/>
      <c r="C37" s="79"/>
      <c r="H37" s="70" t="s">
        <v>36</v>
      </c>
      <c r="I37" s="70"/>
      <c r="J37" s="70"/>
    </row>
    <row r="38" ht="49.5" customHeight="1">
      <c r="A38" s="51"/>
    </row>
    <row r="39" ht="153.75" customHeight="1"/>
    <row r="40" ht="0.75" customHeight="1" hidden="1"/>
    <row r="41" ht="54" customHeight="1"/>
    <row r="42" ht="1.5" customHeight="1" hidden="1"/>
    <row r="43" ht="89.25" customHeight="1" hidden="1"/>
    <row r="44" ht="141.75" customHeight="1"/>
    <row r="45" ht="71.25" customHeight="1"/>
    <row r="48" ht="135.75" customHeight="1"/>
    <row r="49" ht="18.75" customHeight="1"/>
    <row r="50" ht="21" customHeight="1"/>
    <row r="52" s="4" customFormat="1" ht="34.5" customHeight="1">
      <c r="A52" s="6"/>
    </row>
    <row r="53" s="4" customFormat="1" ht="18.75">
      <c r="A53" s="6"/>
    </row>
    <row r="54" ht="33" customHeight="1"/>
    <row r="56" ht="20.25" customHeight="1"/>
    <row r="57" ht="17.25" customHeight="1"/>
    <row r="59" spans="2:14" ht="18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</sheetData>
  <sheetProtection/>
  <mergeCells count="8">
    <mergeCell ref="A1:J1"/>
    <mergeCell ref="A2:D2"/>
    <mergeCell ref="A3:A4"/>
    <mergeCell ref="B3:D3"/>
    <mergeCell ref="A37:C37"/>
    <mergeCell ref="H37:J37"/>
    <mergeCell ref="E3:G3"/>
    <mergeCell ref="H3:J3"/>
  </mergeCells>
  <printOptions/>
  <pageMargins left="0.42" right="0.23" top="0.67" bottom="0.47" header="0.5" footer="0.3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asp</cp:lastModifiedBy>
  <cp:lastPrinted>2021-11-03T06:22:47Z</cp:lastPrinted>
  <dcterms:created xsi:type="dcterms:W3CDTF">2007-04-05T07:39:38Z</dcterms:created>
  <dcterms:modified xsi:type="dcterms:W3CDTF">2021-11-10T09:07:39Z</dcterms:modified>
  <cp:category/>
  <cp:version/>
  <cp:contentType/>
  <cp:contentStatus/>
</cp:coreProperties>
</file>