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почта\Отдел налоговой политики - Абгалимова С.П\ПРОЕКТ БЮДЖЕТА 2023-2025\2 чтение\"/>
    </mc:Choice>
  </mc:AlternateContent>
  <bookViews>
    <workbookView xWindow="360" yWindow="270" windowWidth="14940" windowHeight="9150"/>
  </bookViews>
  <sheets>
    <sheet name="ДЧБ" sheetId="1" r:id="rId1"/>
  </sheets>
  <definedNames>
    <definedName name="_xlnm._FilterDatabase" localSheetId="0" hidden="1">ДЧБ!$A$12:$L$187</definedName>
    <definedName name="APPT" localSheetId="0">ДЧБ!#REF!</definedName>
    <definedName name="FIO" localSheetId="0">ДЧБ!#REF!</definedName>
    <definedName name="LAST_CELL" localSheetId="0">ДЧБ!#REF!</definedName>
    <definedName name="SIGN" localSheetId="0">ДЧБ!#REF!</definedName>
    <definedName name="_xlnm.Print_Titles" localSheetId="0">ДЧБ!$11:$12</definedName>
  </definedNames>
  <calcPr calcId="162913"/>
</workbook>
</file>

<file path=xl/calcChain.xml><?xml version="1.0" encoding="utf-8"?>
<calcChain xmlns="http://schemas.openxmlformats.org/spreadsheetml/2006/main">
  <c r="I43" i="1" l="1"/>
  <c r="I107" i="1"/>
  <c r="I187" i="1"/>
  <c r="H43" i="1"/>
  <c r="H107" i="1"/>
  <c r="F208" i="1"/>
  <c r="F213" i="1" s="1"/>
  <c r="D213" i="1"/>
  <c r="E213" i="1"/>
  <c r="D212" i="1"/>
  <c r="E212" i="1"/>
  <c r="F212" i="1"/>
  <c r="D211" i="1"/>
  <c r="E211" i="1"/>
  <c r="F211" i="1"/>
  <c r="D210" i="1"/>
  <c r="E210" i="1"/>
  <c r="F210" i="1"/>
  <c r="D209" i="1"/>
  <c r="E209" i="1"/>
  <c r="F209" i="1"/>
  <c r="D208" i="1"/>
  <c r="E208" i="1"/>
  <c r="D207" i="1"/>
  <c r="E207" i="1"/>
  <c r="F207" i="1"/>
  <c r="D206" i="1"/>
  <c r="E206" i="1"/>
  <c r="F206" i="1"/>
  <c r="L185" i="1"/>
  <c r="K185" i="1"/>
  <c r="J185" i="1"/>
  <c r="L131" i="1"/>
  <c r="K131" i="1"/>
  <c r="J131" i="1"/>
  <c r="H206" i="1" l="1"/>
  <c r="I206" i="1"/>
  <c r="G206" i="1"/>
  <c r="H212" i="1"/>
  <c r="I212" i="1"/>
  <c r="G212" i="1"/>
  <c r="I211" i="1"/>
  <c r="H210" i="1"/>
  <c r="I210" i="1"/>
  <c r="G210" i="1"/>
  <c r="H209" i="1"/>
  <c r="I209" i="1"/>
  <c r="G209" i="1"/>
  <c r="H208" i="1"/>
  <c r="I208" i="1"/>
  <c r="G208" i="1"/>
  <c r="H207" i="1"/>
  <c r="I207" i="1"/>
  <c r="G207" i="1"/>
  <c r="K171" i="1"/>
  <c r="H211" i="1" s="1"/>
  <c r="J171" i="1"/>
  <c r="G211" i="1" s="1"/>
  <c r="I213" i="1" l="1"/>
  <c r="H213" i="1"/>
  <c r="G213" i="1"/>
  <c r="L30" i="1"/>
  <c r="K30" i="1"/>
  <c r="J30" i="1"/>
  <c r="J43" i="1"/>
  <c r="J187" i="1" l="1"/>
  <c r="I178" i="1"/>
  <c r="I111" i="1"/>
  <c r="I109" i="1"/>
  <c r="I106" i="1"/>
  <c r="I169" i="1"/>
  <c r="H187" i="1" l="1"/>
  <c r="G187" i="1" l="1"/>
  <c r="K187" i="1" l="1"/>
  <c r="L187" i="1" l="1"/>
</calcChain>
</file>

<file path=xl/sharedStrings.xml><?xml version="1.0" encoding="utf-8"?>
<sst xmlns="http://schemas.openxmlformats.org/spreadsheetml/2006/main" count="1078" uniqueCount="555">
  <si>
    <t>Финансовое управление администрации Копейского городского округа Челябинской области</t>
  </si>
  <si>
    <t>Управление социальной защиты населения администрации Копейского городского округа Челябинской области</t>
  </si>
  <si>
    <t>администрация Копейского городского округа Челябинской области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</si>
  <si>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</si>
  <si>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управление образования администрации Копейского городского округа Челябинской области</t>
  </si>
  <si>
    <t>Министерство внутренних дел Российской Федерации</t>
  </si>
  <si>
    <t>Государственная пошлина за выдачу разрешения на установку рекламной конструкции</t>
  </si>
  <si>
    <t>Управление по имуществу и земельным отношениям администрации Копейского городского округа Челябинской области</t>
  </si>
  <si>
    <t>Федеральная налоговая служба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</si>
  <si>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</si>
  <si>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Финансовое управление администрации Копейского городского округа  Челябинской области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</si>
  <si>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</si>
  <si>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</si>
  <si>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>Доходы бюджетов городских округов от возврата бюджетными учреждениями остатков субсидий прошлых лет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</si>
  <si>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</si>
  <si>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</si>
  <si>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</si>
  <si>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составляющего казну городских округов (за исключением земельных участков)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</si>
  <si>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</si>
  <si>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Федеральное казначейство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</si>
  <si>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</si>
  <si>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</si>
  <si>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</si>
  <si>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</si>
  <si>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</si>
  <si>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</si>
  <si>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</si>
  <si>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</si>
  <si>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</si>
  <si>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</si>
  <si>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</si>
  <si>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</si>
  <si>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</si>
  <si>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</si>
  <si>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</si>
  <si>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</si>
  <si>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</si>
  <si>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</si>
  <si>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</si>
  <si>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</si>
  <si>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</si>
  <si>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Невыясненные поступления, зачисляемые в бюджеты городских округов</t>
  </si>
  <si>
    <t>Федеральная служба по надзору в сфере природопользования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</si>
  <si>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</si>
  <si>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управление культуры администрации Копейского городского округа Челябинской области</t>
  </si>
  <si>
    <t>управление физической культуры, спорта и туризма администрации Копейского городского округа Челябинской области</t>
  </si>
  <si>
    <t>Прочие межбюджетные трансферты, передаваемые бюджетам городских округов</t>
  </si>
  <si>
    <t>Контрольно-счетная палата Копейского городского округа Челябинской области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</si>
  <si>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</si>
  <si>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субвенции бюджетам городских округов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</si>
  <si>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</si>
  <si>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</si>
  <si>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</si>
  <si>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</si>
  <si>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</si>
  <si>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</si>
  <si>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</si>
  <si>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</si>
  <si>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</si>
  <si>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</si>
  <si>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</si>
  <si>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</si>
  <si>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</si>
  <si>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</si>
  <si>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</si>
  <si>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</si>
  <si>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реализацию программ формирования современной городской среды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</si>
  <si>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</si>
  <si>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</si>
  <si>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207.2.19.60010.04.0000.150</t>
  </si>
  <si>
    <t>211.1.08.07173.01.0000.110</t>
  </si>
  <si>
    <t>206.1.08.07150.01.0000.110</t>
  </si>
  <si>
    <t>182.1.08.03010.01.0000.110</t>
  </si>
  <si>
    <t>205.2.02.15001.04.0000.150</t>
  </si>
  <si>
    <t>205.2.02.15002.04.0000.150</t>
  </si>
  <si>
    <t>208.2.18.04010.04.0000.150</t>
  </si>
  <si>
    <t>206.1.14.06012.04.0000.430</t>
  </si>
  <si>
    <t>206.1.14.06024.04.0000.430</t>
  </si>
  <si>
    <t>206.1.14.02043.04.0000.410</t>
  </si>
  <si>
    <t>206.1.11.05074.04.0000.120</t>
  </si>
  <si>
    <t>100.1.03.02251.01.0000.110</t>
  </si>
  <si>
    <t>100.1.03.02231.01.0000.110</t>
  </si>
  <si>
    <t>100.1.03.02241.01.0000.110</t>
  </si>
  <si>
    <t>100.1.03.02261.01.0000.110</t>
  </si>
  <si>
    <t>206.1.11.05012.04.0000.120</t>
  </si>
  <si>
    <t>206.1.11.05024.04.0000.120</t>
  </si>
  <si>
    <t>182.1.05.02010.02.0000.110</t>
  </si>
  <si>
    <t>182.1.05.02020.02.0000.110</t>
  </si>
  <si>
    <t>182.1.05.03010.01.0000.110</t>
  </si>
  <si>
    <t>182.1.09.04052.04.0000.110</t>
  </si>
  <si>
    <t>182.1.06.06032.04.0000.110</t>
  </si>
  <si>
    <t>182.1.06.06042.04.0000.110</t>
  </si>
  <si>
    <t>182.1.05.01050.01.0000.110</t>
  </si>
  <si>
    <t>182.1.01.02040.01.0000.110</t>
  </si>
  <si>
    <t>182.1.01.02010.01.0000.110</t>
  </si>
  <si>
    <t>182.1.01.02020.01.0000.110</t>
  </si>
  <si>
    <t>182.1.01.02030.01.0000.110</t>
  </si>
  <si>
    <t>182.1.06.01020.04.0000.110</t>
  </si>
  <si>
    <t>182.1.05.04010.02.0000.110</t>
  </si>
  <si>
    <t>182.1.05.01011.01.0000.110</t>
  </si>
  <si>
    <t>182.1.05.01012.01.0000.110</t>
  </si>
  <si>
    <t>182.1.05.01021.01.0000.110</t>
  </si>
  <si>
    <t>182.1.05.01022.01.0000.110</t>
  </si>
  <si>
    <t>206.1.17.01040.04.0000.180</t>
  </si>
  <si>
    <t>206.1.14.06312.04.0000.430</t>
  </si>
  <si>
    <t>211.2.02.49999.04.0000.150</t>
  </si>
  <si>
    <t>206.1.11.09044.04.0000.120</t>
  </si>
  <si>
    <t>211.2.02.39999.04.0000.150</t>
  </si>
  <si>
    <t>207.2.02.29999.04.0000.150</t>
  </si>
  <si>
    <t>208.2.02.29999.04.0000.150</t>
  </si>
  <si>
    <t>209.2.02.29999.04.0000.150</t>
  </si>
  <si>
    <t>211.2.02.29999.04.0000.150</t>
  </si>
  <si>
    <t>212.2.02.29999.04.0000.150</t>
  </si>
  <si>
    <t>207.2.02.30024.04.0000.150</t>
  </si>
  <si>
    <t>208.2.02.30024.04.0000.150</t>
  </si>
  <si>
    <t>211.2.02.30024.04.0000.150</t>
  </si>
  <si>
    <t>211.2.02.35930.04.0000.150</t>
  </si>
  <si>
    <t>208.2.02.30029.04.0000.150</t>
  </si>
  <si>
    <t>207.2.02.30013.04.0000.150</t>
  </si>
  <si>
    <t>207.2.02.35250.04.0000.150</t>
  </si>
  <si>
    <t>207.2.02.35220.04.0000.150</t>
  </si>
  <si>
    <t>211.2.02.35120.04.0000.150</t>
  </si>
  <si>
    <t>207.2.02.30022.04.0000.150</t>
  </si>
  <si>
    <t>206.2.02.35082.04.0000.150</t>
  </si>
  <si>
    <t>207.2.02.30027.04.0000.150</t>
  </si>
  <si>
    <t>212.2.02.25081.04.0000.150</t>
  </si>
  <si>
    <t>206.2.02.20302.04.0000.150</t>
  </si>
  <si>
    <t>206.2.02.20299.04.0000.150</t>
  </si>
  <si>
    <t>206.2.02.20079.04.0000.150</t>
  </si>
  <si>
    <t>211.2.02.25555.04.0000.150</t>
  </si>
  <si>
    <t>211.2.02.27112.04.0000.150</t>
  </si>
  <si>
    <t>211.2.02.20041.04.0000.150</t>
  </si>
  <si>
    <t>209.2.02.25519.04.0000.150</t>
  </si>
  <si>
    <t>Номер реестровой записи</t>
  </si>
  <si>
    <t>048.1.12.01010.01.0000.120</t>
  </si>
  <si>
    <t>048.1.12.01041.01.0000.120</t>
  </si>
  <si>
    <t>048.1.12.01042.01.0000.120</t>
  </si>
  <si>
    <t>Реестр источников доходов бюджета Копейского городского округа</t>
  </si>
  <si>
    <t>Коды</t>
  </si>
  <si>
    <t>Наименование</t>
  </si>
  <si>
    <t>Форма по ОКУД</t>
  </si>
  <si>
    <t>финансового органа</t>
  </si>
  <si>
    <t>Дата</t>
  </si>
  <si>
    <t>Дата формирования</t>
  </si>
  <si>
    <t>Наименование бюджета</t>
  </si>
  <si>
    <t>Местный бюджет</t>
  </si>
  <si>
    <t>Глава по БК</t>
  </si>
  <si>
    <t>по ОКТМО</t>
  </si>
  <si>
    <t>Единица измерения</t>
  </si>
  <si>
    <t>по ОКЕИ</t>
  </si>
  <si>
    <t>Наименование группы источников доходов бюджетов / Наименование источника дохода бюджета</t>
  </si>
  <si>
    <t>Код бюджетной классификации</t>
  </si>
  <si>
    <t>Наименование главного администратора доходов бюджета городского округа</t>
  </si>
  <si>
    <t>Код строки</t>
  </si>
  <si>
    <t>Прогноз доходов бюджета городского округа</t>
  </si>
  <si>
    <t xml:space="preserve">Код </t>
  </si>
  <si>
    <t>Штрафы, санкции, возмещение ущерба</t>
  </si>
  <si>
    <t>Платежи при пользовании природными ресурсами</t>
  </si>
  <si>
    <t>Налоги на товары, работы (услуги), реализуемые на территории РФ</t>
  </si>
  <si>
    <t>Налог на прибыль, доходы</t>
  </si>
  <si>
    <t>Налог на совокупный доход</t>
  </si>
  <si>
    <t>Налог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</si>
  <si>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</si>
  <si>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</si>
  <si>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</si>
  <si>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Безвозмездные поступления</t>
  </si>
  <si>
    <t xml:space="preserve">Доходы от использования имущества </t>
  </si>
  <si>
    <t>Доходы от продажи материальных и нематериальных активов</t>
  </si>
  <si>
    <t>Прочие неналоговые доходы</t>
  </si>
  <si>
    <t>Возврат остатков субсидий, субвенций и иных межбюджетных трансфертов</t>
  </si>
  <si>
    <t>Доходы бюджета бюджетной системы РФ от возврата</t>
  </si>
  <si>
    <t>211.1.16.02020.02.0000.140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</si>
  <si>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</si>
  <si>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тыс.рублей</t>
  </si>
  <si>
    <t>на 2023 год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</si>
  <si>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</si>
  <si>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009.1.16.10123.01.0000.140</t>
  </si>
  <si>
    <t>Министерство экологии Челябинской области</t>
  </si>
  <si>
    <t>012.1.16.01053.01.0000.140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</si>
  <si>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</si>
  <si>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Министерство образования Челябинской области</t>
  </si>
  <si>
    <t>012.1.16.01063.01.0000.140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</si>
  <si>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</si>
  <si>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012.1.16.01073.01.0000.140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</si>
  <si>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</si>
  <si>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012.1.16.01203.01.0000.140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</si>
  <si>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</si>
  <si>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024.1.16.01053.01.0000.140</t>
  </si>
  <si>
    <t>Главное управление юстиции Челябинской области</t>
  </si>
  <si>
    <t>024.1.16.01063.01.0000.140</t>
  </si>
  <si>
    <t>024.1.16.01073.01.0000.140</t>
  </si>
  <si>
    <t>024.1.16.01083.01.0000.140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</si>
  <si>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</si>
  <si>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024.1.16.01133.01.0000.140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</si>
  <si>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</si>
  <si>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024.1.16.01143.01.0000.140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</si>
  <si>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</si>
  <si>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024.1.16.01153.01.0000.140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</si>
  <si>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</si>
  <si>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024.1.16.01173.01.0000.140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</si>
  <si>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</si>
  <si>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024.1.16.01193.01.0000.140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</si>
  <si>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</si>
  <si>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024.1.16.01203.01.0000.140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</si>
  <si>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</si>
  <si>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Плата за выбросы загрязняющих веществ в атмосферный воздух стационарными объектами</t>
  </si>
  <si>
    <t>048.1.12.01030.01.0000.120</t>
  </si>
  <si>
    <t>Плата за сбросы загрязняющих веществ в водные объекты</t>
  </si>
  <si>
    <t>Плата за размещение отходов производства</t>
  </si>
  <si>
    <t>Плата за размещение твердых коммунальных отходов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</si>
  <si>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</si>
  <si>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Земельный налог (по обязательствам, возникшим до 1 января 2006 года), мобилизуемый на территориях городских округов (пени по соответствующему платежу)</t>
  </si>
  <si>
    <t>182.1.16.10123.01.0000.140</t>
  </si>
  <si>
    <t>182.1.16.10129.01.0000.140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</si>
  <si>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</si>
  <si>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188.1.16.10123.01.0000.140</t>
  </si>
  <si>
    <t>203.1.16.07090.04.0000.140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</si>
  <si>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</si>
  <si>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206.1.16.07090.04.0000.140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</si>
  <si>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</si>
  <si>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206.2.02.25497.04.0000.150</t>
  </si>
  <si>
    <t>206.2.02.25511.04.0000.150</t>
  </si>
  <si>
    <t>207.2.02.49999.04.0000.150</t>
  </si>
  <si>
    <t>208.2.02.25304.04.0000.150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</si>
  <si>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</si>
  <si>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208.2.02.45303.04.0000.150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</si>
  <si>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</si>
  <si>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</si>
  <si>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</si>
  <si>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211.1.11.09034.04.0000.120</t>
  </si>
  <si>
    <t>Доходы от эксплуатации и использования имущества автомобильных дорог, находящихся в собственности городских округов</t>
  </si>
  <si>
    <t>211.1.16.01074.01.0000.140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</si>
  <si>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</si>
  <si>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211.1.16.10061.04.0000.140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</si>
  <si>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</si>
  <si>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211.1.16.10123.01.0000.140</t>
  </si>
  <si>
    <t>211.1.17.05040.04.0100.180</t>
  </si>
  <si>
    <t>Прочие неналоговые доходы бюджетов городских округов (поступление платы за снос зеленых насаждений)</t>
  </si>
  <si>
    <t>211.2.02.25232.04.0000.150</t>
  </si>
  <si>
    <t>на 2024 год</t>
  </si>
  <si>
    <t>20</t>
  </si>
  <si>
    <t>5</t>
  </si>
  <si>
    <t>009.1.16.11050.01.0000.140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</si>
  <si>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</si>
  <si>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012.1.16.01133.01.9000.140</t>
  </si>
  <si>
    <t>Административные штрафы, установленные Главой 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</si>
  <si>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076.1.16.11050.01.0000.140</t>
  </si>
  <si>
    <t>Федеральное агентство по рыболовству</t>
  </si>
  <si>
    <t>182.1.01.02080.01.0000.110</t>
  </si>
  <si>
    <t xml:space="preserve">Налог на доходы физических лиц части суммы налога, превышающей 650 000 рублей, относящейся к части налоговой базы, превышающей 5 000 000 рублей </t>
  </si>
  <si>
    <t>205.2.02.19999.04.0000.150</t>
  </si>
  <si>
    <t>Прочие дотации бюджетам городских округов</t>
  </si>
  <si>
    <t>206.1.14.01040.04.0000.410</t>
  </si>
  <si>
    <t>Доходы от продажи квартир, находящихся в собственности городских округов</t>
  </si>
  <si>
    <t>206.1.14.02043.04.0000.440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</si>
  <si>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</si>
  <si>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206.1.17.05040.04.0400.180</t>
  </si>
  <si>
    <t>Прочие неналоговые доходы бюджетов городских округов (разрешение на использование земель или земельных участков, находящихся в государственной или муниципальной собственности, без предоставления земельных участков и установления сервитутов)</t>
  </si>
  <si>
    <t>208.2.19.25304.04.0000.150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</si>
  <si>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</si>
  <si>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211.1.16.07090.04.0000.140</t>
  </si>
  <si>
    <t>Министерство юстиции Российской Федерации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</si>
  <si>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</si>
  <si>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</si>
  <si>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</si>
  <si>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</si>
  <si>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</si>
  <si>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</si>
  <si>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</si>
  <si>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</si>
  <si>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</si>
  <si>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</si>
  <si>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</si>
  <si>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</si>
  <si>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</si>
  <si>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</si>
  <si>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</si>
  <si>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</si>
  <si>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</si>
  <si>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</si>
  <si>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</si>
  <si>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</si>
  <si>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</si>
  <si>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</si>
  <si>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</si>
  <si>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</si>
  <si>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</si>
  <si>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</si>
  <si>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</si>
  <si>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</si>
  <si>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</si>
  <si>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</si>
  <si>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</si>
  <si>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</si>
  <si>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</si>
  <si>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</si>
  <si>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</si>
  <si>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</si>
  <si>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</si>
  <si>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</si>
  <si>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</si>
  <si>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</si>
  <si>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</si>
  <si>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</si>
  <si>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</si>
  <si>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</si>
  <si>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</si>
  <si>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</si>
  <si>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</si>
  <si>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</si>
  <si>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</si>
  <si>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</si>
  <si>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</si>
  <si>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</si>
  <si>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67</t>
  </si>
  <si>
    <t>68</t>
  </si>
  <si>
    <t>69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</si>
  <si>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</si>
  <si>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</si>
  <si>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</si>
  <si>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</si>
  <si>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</si>
  <si>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</si>
  <si>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</si>
  <si>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</si>
  <si>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</si>
  <si>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</si>
  <si>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</si>
  <si>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</si>
  <si>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86</t>
  </si>
  <si>
    <t>87</t>
  </si>
  <si>
    <t>88</t>
  </si>
  <si>
    <t>89</t>
  </si>
  <si>
    <t>90</t>
  </si>
  <si>
    <t>91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</si>
  <si>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</si>
  <si>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</si>
  <si>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</si>
  <si>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</si>
  <si>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</si>
  <si>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</si>
  <si>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</si>
  <si>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</si>
  <si>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</si>
  <si>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105</t>
  </si>
  <si>
    <t>106</t>
  </si>
  <si>
    <t>107</t>
  </si>
  <si>
    <t>108</t>
  </si>
  <si>
    <t>109</t>
  </si>
  <si>
    <t>111</t>
  </si>
  <si>
    <t>112</t>
  </si>
  <si>
    <t>114</t>
  </si>
  <si>
    <t>115</t>
  </si>
  <si>
    <t>116</t>
  </si>
  <si>
    <t>117</t>
  </si>
  <si>
    <t>118</t>
  </si>
  <si>
    <t>119</t>
  </si>
  <si>
    <t>120</t>
  </si>
  <si>
    <t>121</t>
  </si>
  <si>
    <t>123</t>
  </si>
  <si>
    <t>124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</si>
  <si>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</si>
  <si>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</si>
  <si>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</si>
  <si>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</si>
  <si>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</si>
  <si>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</si>
  <si>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</si>
  <si>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</si>
  <si>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</si>
  <si>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</si>
  <si>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</si>
  <si>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</si>
  <si>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</si>
  <si>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</si>
  <si>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</si>
  <si>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</si>
  <si>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</si>
  <si>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</si>
  <si>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145</t>
  </si>
  <si>
    <t>146</t>
  </si>
  <si>
    <t>147</t>
  </si>
  <si>
    <t>148</t>
  </si>
  <si>
    <t>149</t>
  </si>
  <si>
    <t>151</t>
  </si>
  <si>
    <t>152</t>
  </si>
  <si>
    <t>154</t>
  </si>
  <si>
    <t>012.1.16.01123.01.0000.140</t>
  </si>
  <si>
    <t xml:space="preserve">                   на 2023 год и на плановый период 2024 и 2025 годов</t>
  </si>
  <si>
    <t>Прогноз доходов бюджета на 2022 год</t>
  </si>
  <si>
    <t>Оценка исполнения 2022 года</t>
  </si>
  <si>
    <t>на 2025 год</t>
  </si>
  <si>
    <t>201.1.13.02994.04.0400.130</t>
  </si>
  <si>
    <t>Собрание депутатов Копейского городского округа Челябинской области</t>
  </si>
  <si>
    <t>205.1.13.02994.04.0400.130</t>
  </si>
  <si>
    <t>205.1.13.02994.04.0900.130</t>
  </si>
  <si>
    <t>Прочие доходы от компенсации затрат бюджетов городских округов (возмещение прочих расходов)</t>
  </si>
  <si>
    <t>205.1.16.07090.04.0000.140</t>
  </si>
  <si>
    <t>206.1.11.01040.04.0000.120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</si>
  <si>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</si>
  <si>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206.1.11.09080.04.0300.120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</si>
  <si>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(поступление платы за пользование рекламными конструкциями)</t>
  </si>
  <si>
    <t>206.1.11.09080.04.0500.120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</si>
  <si>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(поступление платы за размещение нестационарных объектов торговли)</t>
  </si>
  <si>
    <t>206.1.13.02994.04.0400.130</t>
  </si>
  <si>
    <t>206.1.13.02994.04.0900.130</t>
  </si>
  <si>
    <t>206.1.16.10032.04.0000.140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</si>
  <si>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</si>
  <si>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206.2.02.29999.04.0000.150</t>
  </si>
  <si>
    <t>206.2.19.60010.04.0000.150</t>
  </si>
  <si>
    <t>207.1.13.02994.04.0900.130</t>
  </si>
  <si>
    <t>207.1.17.15020.04.0014.150</t>
  </si>
  <si>
    <t>Инициативные платежи, зачисляемые в бюджеты городских округов (инициативный проект "Благоустройство спортивного городка на территории МБУ "ЦПД")</t>
  </si>
  <si>
    <t>207.2.07.04050.04.0000.150</t>
  </si>
  <si>
    <t>Прочие безвозмездные поступления в бюджеты городских округов</t>
  </si>
  <si>
    <t>207.2.19.35220.04.0000.150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</si>
  <si>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из бюджетов городских округов</t>
  </si>
  <si>
    <t>207.2.19.35380.04.0000.150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</si>
  <si>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 81-ФЗ "О государственных пособиях гражданам, имеющим детей" из бюджетов городских округов</t>
  </si>
  <si>
    <t>208.1.13.01994.04.0100.130</t>
  </si>
  <si>
    <t>Прочие доходы от оказания платных услуг (работ) получателями средств бюджетов городских округов (организация отдыха детей и взрослых, предоставление прочих мест для временного проживания)</t>
  </si>
  <si>
    <t>208.1.13.01994.04.0200.130</t>
  </si>
  <si>
    <t>Прочие доходы от оказания платных услуг (работ) получателями средств бюджетов городских округов (услуги по организации перевозки пассажиров в городском и пригородном сообщении, деятельность вспомогательная прочая, связанная с перевозками)</t>
  </si>
  <si>
    <t>208.1.13.02994.04.0400.130</t>
  </si>
  <si>
    <t>Прочие доходы от компенсации затрат бюджетов городских округов (возврат дебиторской задолженности прошлых лет)</t>
  </si>
  <si>
    <t>208.1.17.15020.04.0001.150</t>
  </si>
  <si>
    <t>Инициативные платежи, зачисляемые в бюджеты городских округов (инициативный проект "Безопасность детей – это наша общая забота")</t>
  </si>
  <si>
    <t>208.1.17.15020.04.0007.150</t>
  </si>
  <si>
    <t>Инициативные платежи, зачисляемые в бюджеты городских округов (инициативный проект "Капитальный ремонт помещений фойе и электрощитовой в подвале здания МУДО ДТДиМ")</t>
  </si>
  <si>
    <t>208.1.17.15020.04.0009.150</t>
  </si>
  <si>
    <t>Инициативные платежи, зачисляемые в бюджеты городских округов (инициативный проект "Ремонт фасада и текущий ремонт кровли основного здания МУДО "Станция юных техников")</t>
  </si>
  <si>
    <t>208.1.17.15020.04.0015.150</t>
  </si>
  <si>
    <t>Инициативные платежи, зачисляемые в бюджеты городских округов (инициативный проект "Вместе за безопасность наших детей")</t>
  </si>
  <si>
    <t>208.1.17.15020.04.0016.150</t>
  </si>
  <si>
    <t>Инициативные платежи, зачисляемые в бюджеты городских округов (инициативный проект "Инициативный проект по обеспечению противопожарной безопасности и устройству пожарных лестниц МДОУ "Детский сад № 35")</t>
  </si>
  <si>
    <t>208.2.02.20077.04.0000.150</t>
  </si>
  <si>
    <t>208.2.02.25750.04.0000.150</t>
  </si>
  <si>
    <t>Субсидии бюджетам городских округов на реализацию мероприятий по модернизации школьных систем образования</t>
  </si>
  <si>
    <t>208.2.02.25753.04.0000.150</t>
  </si>
  <si>
    <t>Субсидии бюджетам городских округов на софинансирование закупки оборудования для создания "умных" спортивных площадок</t>
  </si>
  <si>
    <t>208.2.19.45303.04.0000.150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</si>
  <si>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</si>
  <si>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208.2.19.60010.04.0000.150</t>
  </si>
  <si>
    <t>209.1.17.15020.04.0005.130</t>
  </si>
  <si>
    <t>Инициативные платежи, зачисляемые в бюджеты городских округов (инициативный проект "Капитальный ремонт кровли в здании МУ "Дом культуры им. 30 лет ВЛКСМ")</t>
  </si>
  <si>
    <t>Инициативные платежи, зачисляемые в бюджеты городских округов (инициативный проект "Ремонт пола зрительного зала МУ "ДК им. 30 лет ВЛКСМ")</t>
  </si>
  <si>
    <t>209.1.17.15020.04.0006.130</t>
  </si>
  <si>
    <t>209.1.17.15020.04.0008.130</t>
  </si>
  <si>
    <t>209.1.17.15020.04.0010.130</t>
  </si>
  <si>
    <t>209.1.17.15020.04.0013.130</t>
  </si>
  <si>
    <t>Инициативные платежи, зачисляемые в бюджеты городских округов (инициативный проект "Ремонт вестибюля и зрительного зала обособленного подразделения "ДК пос РМЗ")</t>
  </si>
  <si>
    <t>211.1.11.09080.04.0200.120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</si>
  <si>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 (поступление платы за использование торгового места для размещения нестационарных объектов сезонной торговли)</t>
  </si>
  <si>
    <t>211.1.13.02994.04.0300.130</t>
  </si>
  <si>
    <t>211.1.13.01994.04.0300.130</t>
  </si>
  <si>
    <t>Прочие доходы от компенсации затрат бюджетов городских округов (услуги по благоустройству территории)</t>
  </si>
  <si>
    <t>211.1.13.02994.04.0200.130</t>
  </si>
  <si>
    <t>211.1.13.02994.04.0400.130</t>
  </si>
  <si>
    <t>211.1.13.02994.04.0900.130</t>
  </si>
  <si>
    <t>211.1.17.05040.04.0900.180</t>
  </si>
  <si>
    <t>Прочие неналоговые доходы бюджетов городских округов (прочие поступления)</t>
  </si>
  <si>
    <t>Инициативные платежи, зачисляемые в бюджеты городских округов (инициативный проект "Благоустройство Покровского бульвара")</t>
  </si>
  <si>
    <t>Инициативные платежи, зачисляемые в бюджеты городских округов (инициативный проект "Благоустройство территории "Наш парк")</t>
  </si>
  <si>
    <t>Инициативные платежи, зачисляемые в бюджеты городских округов (инициативный проект "Создание сквера")</t>
  </si>
  <si>
    <t>Инициативные платежи, зачисляемые в бюджеты городских округов (инициативный проект "Улучшение материально-технической базы МУ "ДК им. П.П. Бажова")</t>
  </si>
  <si>
    <t>Инициативные платежи, зачисляемые в бюджеты городских округов (инициативный проект "Благоустройство территории в районе жилого дома № 6 по пр. Ильича")</t>
  </si>
  <si>
    <t>211.2.02.25243.04.0000.150</t>
  </si>
  <si>
    <t>Субсидии бюджетам городских округов на строительство и реконструкцию (модернизацию) объектов питьевого водоснабжения</t>
  </si>
  <si>
    <t>211.2.02.25520.04.0000.150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</si>
  <si>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</si>
  <si>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211.2.18.04010.04.0000.150</t>
  </si>
  <si>
    <t>211.1.17.15020.04.0003.130</t>
  </si>
  <si>
    <t>211,.1.17.15020.04.0004.130</t>
  </si>
  <si>
    <t>211.1.17.15020.04.0011.130</t>
  </si>
  <si>
    <t>211.1.17.15020.04.0012.130</t>
  </si>
  <si>
    <t>211.2.19.35930.04.0000.150</t>
  </si>
  <si>
    <t>Возврат остатков субвенций на государственную регистрацию актов гражданского состояния из бюджетов городских округов</t>
  </si>
  <si>
    <t>212.1.13.02994.04.0900.130</t>
  </si>
  <si>
    <t>212.1.17.15020.04.0002.150</t>
  </si>
  <si>
    <t>Инициативные платежи, зачисляемые в бюджеты городских округов (инициативный проект "Подготовка к Всероссийским соревнованиям")</t>
  </si>
  <si>
    <t>212.2.02.25229.04.0000.150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</si>
  <si>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</si>
  <si>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322.1.16.10123.01.0000.140</t>
  </si>
  <si>
    <t>033.1.16.11050.01.0000.140</t>
  </si>
  <si>
    <t>Главное управление лесами Челябинской области</t>
  </si>
  <si>
    <t>141.1.16.10123.01.0041.140</t>
  </si>
  <si>
    <t>Федеральная служба по надзору в сфере защиты прав потребителей и благополучия человека</t>
  </si>
  <si>
    <t>207.1.17.01040.04.0000.180</t>
  </si>
  <si>
    <t>208.1.17.01040.04.0000.180</t>
  </si>
  <si>
    <t>Субсидии бюджетам городских округов на проведение комплексных кадастровых работ</t>
  </si>
  <si>
    <t>208.2.02.25173.04.0000.150</t>
  </si>
  <si>
    <t>Субсидии бюджетам городских округов на создание детских технопарков «Кванториум»</t>
  </si>
  <si>
    <t>208.2.02.25491.04.0000.150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</si>
  <si>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</si>
  <si>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211.2.02.45156.04.0000.150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</si>
  <si>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</si>
  <si>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1</t>
  </si>
  <si>
    <t>2</t>
  </si>
  <si>
    <t>3</t>
  </si>
  <si>
    <t>4</t>
  </si>
  <si>
    <t>22</t>
  </si>
  <si>
    <t>32</t>
  </si>
  <si>
    <t>33</t>
  </si>
  <si>
    <t>34</t>
  </si>
  <si>
    <t>35</t>
  </si>
  <si>
    <t>40</t>
  </si>
  <si>
    <t>59</t>
  </si>
  <si>
    <t>66</t>
  </si>
  <si>
    <t>70</t>
  </si>
  <si>
    <t>82</t>
  </si>
  <si>
    <t>84</t>
  </si>
  <si>
    <t>85</t>
  </si>
  <si>
    <t>92</t>
  </si>
  <si>
    <t>100</t>
  </si>
  <si>
    <t>103</t>
  </si>
  <si>
    <t>104</t>
  </si>
  <si>
    <t>110</t>
  </si>
  <si>
    <t>113</t>
  </si>
  <si>
    <t>122</t>
  </si>
  <si>
    <t>125</t>
  </si>
  <si>
    <t>144</t>
  </si>
  <si>
    <t>150</t>
  </si>
  <si>
    <t>153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</si>
  <si>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</si>
  <si>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</si>
  <si>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</si>
  <si>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</si>
  <si>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</si>
  <si>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</si>
  <si>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</si>
  <si>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</si>
  <si>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</si>
  <si>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</si>
  <si>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</si>
  <si>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</si>
  <si>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</si>
  <si>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</si>
  <si>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</si>
  <si>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</si>
  <si>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</si>
  <si>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</si>
  <si>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Начальник финансового управления</t>
  </si>
  <si>
    <t>администрации городского округа</t>
  </si>
  <si>
    <t>Ю.А. Рамих</t>
  </si>
  <si>
    <t>Административные штрафы, установленные Главой 12 Кодекса Российской Федерации об административные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</si>
  <si>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Инициативные платежи, зачисляемые в бюджеты городских округов (инициативный проект "Ремонт фасада обособленного подразделения МУ "Дом культуры им. С.М. Кирова" - ДК Угольщиков, расположенного по л. Борьбы,14")</t>
  </si>
  <si>
    <t>Прочие доходы от компенсации затрат бюджетов городских округов (возмещение расходов по погребению Управлением социальной защиты населения)</t>
  </si>
  <si>
    <t>Прочие доходы от компенсации затрат бюджетов городских округов (возмещение расходов по погребению Управление пенсионного фонда РФ)</t>
  </si>
  <si>
    <t>208.2.02.45179.04.0000.150</t>
  </si>
  <si>
    <t>Межбюджетные трансферты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</si>
  <si>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173</t>
  </si>
  <si>
    <t>Кассовые поступления 2022 года, по состоянию на 01.12.2022 года</t>
  </si>
  <si>
    <t>076.1.16.10123.01.0041.140</t>
  </si>
  <si>
    <t>174</t>
  </si>
  <si>
    <t>2 чтение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</si>
</sst>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"/>
    <numFmt numFmtId="165" formatCode="#,##0.0"/>
  </numFmts>
  <fonts count="3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/>
    <xf numFmtId="0" fontId="1" fillId="0" borderId="2" xfId="0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 applyProtection="1">
      <alignment horizontal="left" vertical="top" wrapText="1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left"/>
    </xf>
    <xf numFmtId="49" fontId="2" fillId="0" borderId="2" xfId="0" applyNumberFormat="1" applyFont="1" applyFill="1" applyBorder="1" applyAlignment="1" applyProtection="1">
      <alignment horizontal="center"/>
    </xf>
    <xf numFmtId="49" fontId="2" fillId="0" borderId="2" xfId="0" applyNumberFormat="1" applyFont="1" applyFill="1" applyBorder="1" applyAlignment="1" applyProtection="1">
      <alignment horizontal="left" vertical="top"/>
    </xf>
    <xf numFmtId="49" fontId="2" fillId="0" borderId="2" xfId="0" applyNumberFormat="1" applyFont="1" applyFill="1" applyBorder="1" applyAlignment="1" applyProtection="1">
      <alignment horizontal="left"/>
    </xf>
    <xf numFmtId="4" fontId="2" fillId="0" borderId="2" xfId="0" applyNumberFormat="1" applyFont="1" applyFill="1" applyBorder="1" applyAlignment="1" applyProtection="1">
      <alignment horizontal="right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vertical="top"/>
    </xf>
    <xf numFmtId="165" fontId="1" fillId="0" borderId="2" xfId="0" applyNumberFormat="1" applyFont="1" applyFill="1" applyBorder="1" applyAlignment="1" applyProtection="1">
      <alignment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165" fontId="1" fillId="0" borderId="0" xfId="0" applyNumberFormat="1" applyFont="1" applyFill="1" applyAlignment="1">
      <alignment vertical="center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 wrapText="1"/>
    </xf>
    <xf numFmtId="4" fontId="1" fillId="0" borderId="0" xfId="0" applyNumberFormat="1" applyFont="1" applyFill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213"/>
  <sheetViews>
    <sheetView showGridLines="0" tabSelected="1" zoomScale="69" zoomScaleNormal="69" workbookViewId="0">
      <selection activeCell="A2" sqref="A2:L2"/>
    </sheetView>
  </sheetViews>
  <sheetFormatPr defaultRowHeight="12.75" customHeight="1" x14ac:dyDescent="0.2"/>
  <cols>
    <col min="1" max="1" width="9.140625" style="27"/>
    <col min="2" max="2" width="26.140625" style="2" customWidth="1"/>
    <col min="3" max="3" width="30.42578125" style="2" customWidth="1"/>
    <col min="4" max="4" width="58.28515625" style="23" customWidth="1"/>
    <col min="5" max="5" width="24" style="2" customWidth="1"/>
    <col min="6" max="6" width="14.28515625" style="27" customWidth="1"/>
    <col min="7" max="12" width="17" style="2" customWidth="1"/>
    <col min="13" max="16384" width="9.140625" style="2"/>
  </cols>
  <sheetData>
    <row r="1" spans="1:12" ht="12.75" customHeight="1" x14ac:dyDescent="0.2">
      <c r="A1" s="32"/>
      <c r="F1" s="32"/>
      <c r="K1" s="2" t="s">
        <v>554</v>
      </c>
    </row>
    <row r="2" spans="1:12" ht="23.25" customHeight="1" x14ac:dyDescent="0.2">
      <c r="A2" s="36" t="s">
        <v>137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23.25" customHeight="1" x14ac:dyDescent="0.2">
      <c r="A3" s="36" t="s">
        <v>388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2" ht="12.75" customHeight="1" x14ac:dyDescent="0.2">
      <c r="B4" s="27"/>
      <c r="C4" s="27"/>
      <c r="D4" s="19"/>
      <c r="E4" s="27"/>
      <c r="G4" s="27"/>
      <c r="H4" s="27"/>
      <c r="I4" s="27"/>
      <c r="J4" s="27"/>
      <c r="K4" s="27"/>
      <c r="L4" s="27" t="s">
        <v>138</v>
      </c>
    </row>
    <row r="5" spans="1:12" ht="12.75" customHeight="1" x14ac:dyDescent="0.2">
      <c r="A5" s="35" t="s">
        <v>139</v>
      </c>
      <c r="B5" s="35"/>
      <c r="D5" s="20"/>
      <c r="E5" s="26"/>
      <c r="K5" s="2" t="s">
        <v>140</v>
      </c>
      <c r="L5" s="7"/>
    </row>
    <row r="6" spans="1:12" ht="12.75" customHeight="1" x14ac:dyDescent="0.2">
      <c r="A6" s="35" t="s">
        <v>141</v>
      </c>
      <c r="B6" s="35"/>
      <c r="C6" s="37" t="s">
        <v>0</v>
      </c>
      <c r="D6" s="37"/>
      <c r="E6" s="37"/>
      <c r="F6" s="37"/>
      <c r="G6" s="37"/>
      <c r="K6" s="2" t="s">
        <v>142</v>
      </c>
      <c r="L6" s="7"/>
    </row>
    <row r="7" spans="1:12" ht="12.75" customHeight="1" x14ac:dyDescent="0.2">
      <c r="B7" s="26"/>
      <c r="D7" s="20"/>
      <c r="E7" s="26"/>
      <c r="K7" s="2" t="s">
        <v>143</v>
      </c>
      <c r="L7" s="7"/>
    </row>
    <row r="8" spans="1:12" ht="12.75" customHeight="1" x14ac:dyDescent="0.2">
      <c r="A8" s="35" t="s">
        <v>144</v>
      </c>
      <c r="B8" s="35"/>
      <c r="C8" s="3" t="s">
        <v>145</v>
      </c>
      <c r="D8" s="21"/>
      <c r="E8" s="28"/>
      <c r="F8" s="4"/>
      <c r="G8" s="3"/>
      <c r="K8" s="2" t="s">
        <v>146</v>
      </c>
      <c r="L8" s="7"/>
    </row>
    <row r="9" spans="1:12" ht="12.75" customHeight="1" x14ac:dyDescent="0.2">
      <c r="B9" s="26"/>
      <c r="C9" s="5"/>
      <c r="D9" s="22"/>
      <c r="E9" s="1"/>
      <c r="F9" s="6"/>
      <c r="G9" s="5"/>
      <c r="K9" s="2" t="s">
        <v>147</v>
      </c>
      <c r="L9" s="7"/>
    </row>
    <row r="10" spans="1:12" ht="12.75" customHeight="1" x14ac:dyDescent="0.2">
      <c r="A10" s="35" t="s">
        <v>148</v>
      </c>
      <c r="B10" s="35"/>
      <c r="C10" s="3" t="s">
        <v>173</v>
      </c>
      <c r="D10" s="20"/>
      <c r="E10" s="26"/>
      <c r="K10" s="2" t="s">
        <v>149</v>
      </c>
      <c r="L10" s="7"/>
    </row>
    <row r="11" spans="1:12" s="10" customFormat="1" ht="12.75" customHeight="1" x14ac:dyDescent="0.25">
      <c r="A11" s="33" t="s">
        <v>133</v>
      </c>
      <c r="B11" s="41" t="s">
        <v>150</v>
      </c>
      <c r="C11" s="38" t="s">
        <v>151</v>
      </c>
      <c r="D11" s="40"/>
      <c r="E11" s="33" t="s">
        <v>152</v>
      </c>
      <c r="F11" s="33" t="s">
        <v>153</v>
      </c>
      <c r="G11" s="33" t="s">
        <v>389</v>
      </c>
      <c r="H11" s="33" t="s">
        <v>551</v>
      </c>
      <c r="I11" s="33" t="s">
        <v>390</v>
      </c>
      <c r="J11" s="38" t="s">
        <v>154</v>
      </c>
      <c r="K11" s="39"/>
      <c r="L11" s="40"/>
    </row>
    <row r="12" spans="1:12" s="10" customFormat="1" ht="81" customHeight="1" x14ac:dyDescent="0.25">
      <c r="A12" s="34"/>
      <c r="B12" s="42"/>
      <c r="C12" s="8" t="s">
        <v>155</v>
      </c>
      <c r="D12" s="9" t="s">
        <v>139</v>
      </c>
      <c r="E12" s="34"/>
      <c r="F12" s="34"/>
      <c r="G12" s="34"/>
      <c r="H12" s="34"/>
      <c r="I12" s="34"/>
      <c r="J12" s="8" t="s">
        <v>174</v>
      </c>
      <c r="K12" s="8" t="s">
        <v>239</v>
      </c>
      <c r="L12" s="8" t="s">
        <v>391</v>
      </c>
    </row>
    <row r="13" spans="1:12" s="10" customFormat="1" ht="173.25" x14ac:dyDescent="0.25">
      <c r="A13" s="25" t="s">
        <v>496</v>
      </c>
      <c r="B13" s="11" t="s">
        <v>156</v>
      </c>
      <c r="C13" s="8" t="s">
        <v>176</v>
      </c>
      <c r="D13" s="12" t="s">
        <v>175</v>
      </c>
      <c r="E13" s="25" t="s">
        <v>177</v>
      </c>
      <c r="F13" s="25" t="s">
        <v>496</v>
      </c>
      <c r="G13" s="24">
        <v>31.8</v>
      </c>
      <c r="H13" s="24">
        <v>0</v>
      </c>
      <c r="I13" s="24">
        <v>0</v>
      </c>
      <c r="J13" s="24">
        <v>31.8</v>
      </c>
      <c r="K13" s="24">
        <v>31.8</v>
      </c>
      <c r="L13" s="24">
        <v>31.8</v>
      </c>
    </row>
    <row r="14" spans="1:12" s="10" customFormat="1" ht="125.25" customHeight="1" x14ac:dyDescent="0.25">
      <c r="A14" s="31" t="s">
        <v>497</v>
      </c>
      <c r="B14" s="11" t="s">
        <v>156</v>
      </c>
      <c r="C14" s="8" t="s">
        <v>242</v>
      </c>
      <c r="D14" s="12" t="s">
        <v>243</v>
      </c>
      <c r="E14" s="25" t="s">
        <v>177</v>
      </c>
      <c r="F14" s="31" t="s">
        <v>497</v>
      </c>
      <c r="G14" s="24">
        <v>0.6</v>
      </c>
      <c r="H14" s="24">
        <v>0</v>
      </c>
      <c r="I14" s="24">
        <v>0</v>
      </c>
      <c r="J14" s="24">
        <v>0.9</v>
      </c>
      <c r="K14" s="24">
        <v>0.9</v>
      </c>
      <c r="L14" s="24">
        <v>0.9</v>
      </c>
    </row>
    <row r="15" spans="1:12" s="10" customFormat="1" ht="94.5" x14ac:dyDescent="0.25">
      <c r="A15" s="31" t="s">
        <v>498</v>
      </c>
      <c r="B15" s="11" t="s">
        <v>156</v>
      </c>
      <c r="C15" s="8" t="s">
        <v>178</v>
      </c>
      <c r="D15" s="12" t="s">
        <v>179</v>
      </c>
      <c r="E15" s="25" t="s">
        <v>180</v>
      </c>
      <c r="F15" s="31" t="s">
        <v>498</v>
      </c>
      <c r="G15" s="24">
        <v>14.5</v>
      </c>
      <c r="H15" s="24">
        <v>6.5</v>
      </c>
      <c r="I15" s="24">
        <v>6.5</v>
      </c>
      <c r="J15" s="24">
        <v>15</v>
      </c>
      <c r="K15" s="24">
        <v>15</v>
      </c>
      <c r="L15" s="24">
        <v>15</v>
      </c>
    </row>
    <row r="16" spans="1:12" s="10" customFormat="1" ht="126" x14ac:dyDescent="0.25">
      <c r="A16" s="31" t="s">
        <v>499</v>
      </c>
      <c r="B16" s="11" t="s">
        <v>156</v>
      </c>
      <c r="C16" s="8" t="s">
        <v>181</v>
      </c>
      <c r="D16" s="12" t="s">
        <v>182</v>
      </c>
      <c r="E16" s="25" t="s">
        <v>180</v>
      </c>
      <c r="F16" s="31" t="s">
        <v>499</v>
      </c>
      <c r="G16" s="24">
        <v>31.3</v>
      </c>
      <c r="H16" s="24">
        <v>18.3</v>
      </c>
      <c r="I16" s="24">
        <v>18.3</v>
      </c>
      <c r="J16" s="24">
        <v>27</v>
      </c>
      <c r="K16" s="24">
        <v>27</v>
      </c>
      <c r="L16" s="24">
        <v>27</v>
      </c>
    </row>
    <row r="17" spans="1:12" s="10" customFormat="1" ht="94.5" x14ac:dyDescent="0.25">
      <c r="A17" s="31" t="s">
        <v>241</v>
      </c>
      <c r="B17" s="11" t="s">
        <v>156</v>
      </c>
      <c r="C17" s="8" t="s">
        <v>183</v>
      </c>
      <c r="D17" s="12" t="s">
        <v>184</v>
      </c>
      <c r="E17" s="25" t="s">
        <v>180</v>
      </c>
      <c r="F17" s="31" t="s">
        <v>241</v>
      </c>
      <c r="G17" s="24">
        <v>5.6</v>
      </c>
      <c r="H17" s="24">
        <v>5.9</v>
      </c>
      <c r="I17" s="24">
        <v>5.9</v>
      </c>
      <c r="J17" s="24">
        <v>5.3</v>
      </c>
      <c r="K17" s="24">
        <v>5.3</v>
      </c>
      <c r="L17" s="24">
        <v>5.3</v>
      </c>
    </row>
    <row r="18" spans="1:12" s="10" customFormat="1" ht="94.5" x14ac:dyDescent="0.25">
      <c r="A18" s="31" t="s">
        <v>262</v>
      </c>
      <c r="B18" s="11" t="s">
        <v>156</v>
      </c>
      <c r="C18" s="8" t="s">
        <v>387</v>
      </c>
      <c r="D18" s="12" t="s">
        <v>544</v>
      </c>
      <c r="E18" s="25" t="s">
        <v>180</v>
      </c>
      <c r="F18" s="31" t="s">
        <v>262</v>
      </c>
      <c r="G18" s="24">
        <v>81.400000000000006</v>
      </c>
      <c r="H18" s="24">
        <v>0</v>
      </c>
      <c r="I18" s="24">
        <v>0</v>
      </c>
      <c r="J18" s="24">
        <v>60</v>
      </c>
      <c r="K18" s="24">
        <v>60</v>
      </c>
      <c r="L18" s="24">
        <v>60</v>
      </c>
    </row>
    <row r="19" spans="1:12" s="10" customFormat="1" ht="94.5" x14ac:dyDescent="0.25">
      <c r="A19" s="31" t="s">
        <v>263</v>
      </c>
      <c r="B19" s="11" t="s">
        <v>156</v>
      </c>
      <c r="C19" s="8" t="s">
        <v>244</v>
      </c>
      <c r="D19" s="12" t="s">
        <v>245</v>
      </c>
      <c r="E19" s="25" t="s">
        <v>180</v>
      </c>
      <c r="F19" s="31" t="s">
        <v>263</v>
      </c>
      <c r="G19" s="24">
        <v>0.5</v>
      </c>
      <c r="H19" s="24">
        <v>0.5</v>
      </c>
      <c r="I19" s="24">
        <v>0.5</v>
      </c>
      <c r="J19" s="24">
        <v>0</v>
      </c>
      <c r="K19" s="24">
        <v>0</v>
      </c>
      <c r="L19" s="24">
        <v>0</v>
      </c>
    </row>
    <row r="20" spans="1:12" s="10" customFormat="1" ht="110.25" x14ac:dyDescent="0.25">
      <c r="A20" s="31" t="s">
        <v>264</v>
      </c>
      <c r="B20" s="11" t="s">
        <v>156</v>
      </c>
      <c r="C20" s="8" t="s">
        <v>185</v>
      </c>
      <c r="D20" s="12" t="s">
        <v>186</v>
      </c>
      <c r="E20" s="25" t="s">
        <v>180</v>
      </c>
      <c r="F20" s="31" t="s">
        <v>264</v>
      </c>
      <c r="G20" s="24">
        <v>75.400000000000006</v>
      </c>
      <c r="H20" s="24">
        <v>37.1</v>
      </c>
      <c r="I20" s="24">
        <v>37.1</v>
      </c>
      <c r="J20" s="24">
        <v>50</v>
      </c>
      <c r="K20" s="24">
        <v>50</v>
      </c>
      <c r="L20" s="24">
        <v>50</v>
      </c>
    </row>
    <row r="21" spans="1:12" s="10" customFormat="1" ht="94.5" x14ac:dyDescent="0.25">
      <c r="A21" s="31" t="s">
        <v>265</v>
      </c>
      <c r="B21" s="11" t="s">
        <v>156</v>
      </c>
      <c r="C21" s="8" t="s">
        <v>187</v>
      </c>
      <c r="D21" s="12" t="s">
        <v>179</v>
      </c>
      <c r="E21" s="25" t="s">
        <v>188</v>
      </c>
      <c r="F21" s="31" t="s">
        <v>265</v>
      </c>
      <c r="G21" s="24">
        <v>13.3</v>
      </c>
      <c r="H21" s="24">
        <v>34</v>
      </c>
      <c r="I21" s="24">
        <v>34</v>
      </c>
      <c r="J21" s="24">
        <v>49.9</v>
      </c>
      <c r="K21" s="24">
        <v>49.9</v>
      </c>
      <c r="L21" s="24">
        <v>49.9</v>
      </c>
    </row>
    <row r="22" spans="1:12" s="10" customFormat="1" ht="126" x14ac:dyDescent="0.25">
      <c r="A22" s="31" t="s">
        <v>266</v>
      </c>
      <c r="B22" s="11" t="s">
        <v>156</v>
      </c>
      <c r="C22" s="8" t="s">
        <v>189</v>
      </c>
      <c r="D22" s="12" t="s">
        <v>182</v>
      </c>
      <c r="E22" s="25" t="s">
        <v>188</v>
      </c>
      <c r="F22" s="31" t="s">
        <v>266</v>
      </c>
      <c r="G22" s="24">
        <v>233.9</v>
      </c>
      <c r="H22" s="24">
        <v>245.2</v>
      </c>
      <c r="I22" s="24">
        <v>245.2</v>
      </c>
      <c r="J22" s="24">
        <v>245.3</v>
      </c>
      <c r="K22" s="24">
        <v>245.3</v>
      </c>
      <c r="L22" s="24">
        <v>245.3</v>
      </c>
    </row>
    <row r="23" spans="1:12" s="10" customFormat="1" ht="94.5" x14ac:dyDescent="0.25">
      <c r="A23" s="31" t="s">
        <v>267</v>
      </c>
      <c r="B23" s="11" t="s">
        <v>156</v>
      </c>
      <c r="C23" s="8" t="s">
        <v>190</v>
      </c>
      <c r="D23" s="12" t="s">
        <v>184</v>
      </c>
      <c r="E23" s="25" t="s">
        <v>188</v>
      </c>
      <c r="F23" s="31" t="s">
        <v>267</v>
      </c>
      <c r="G23" s="24">
        <v>4</v>
      </c>
      <c r="H23" s="24">
        <v>31.6</v>
      </c>
      <c r="I23" s="24">
        <v>31.5</v>
      </c>
      <c r="J23" s="24">
        <v>16.7</v>
      </c>
      <c r="K23" s="24">
        <v>16.7</v>
      </c>
      <c r="L23" s="24">
        <v>16.7</v>
      </c>
    </row>
    <row r="24" spans="1:12" s="10" customFormat="1" ht="110.25" x14ac:dyDescent="0.25">
      <c r="A24" s="31" t="s">
        <v>268</v>
      </c>
      <c r="B24" s="11" t="s">
        <v>156</v>
      </c>
      <c r="C24" s="8" t="s">
        <v>191</v>
      </c>
      <c r="D24" s="12" t="s">
        <v>192</v>
      </c>
      <c r="E24" s="25" t="s">
        <v>188</v>
      </c>
      <c r="F24" s="31" t="s">
        <v>268</v>
      </c>
      <c r="G24" s="24">
        <v>3.4</v>
      </c>
      <c r="H24" s="24">
        <v>7</v>
      </c>
      <c r="I24" s="24">
        <v>7</v>
      </c>
      <c r="J24" s="24">
        <v>4.5</v>
      </c>
      <c r="K24" s="24">
        <v>4.5</v>
      </c>
      <c r="L24" s="24">
        <v>4.5</v>
      </c>
    </row>
    <row r="25" spans="1:12" s="10" customFormat="1" ht="94.5" x14ac:dyDescent="0.25">
      <c r="A25" s="31" t="s">
        <v>269</v>
      </c>
      <c r="B25" s="11" t="s">
        <v>156</v>
      </c>
      <c r="C25" s="8" t="s">
        <v>193</v>
      </c>
      <c r="D25" s="12" t="s">
        <v>194</v>
      </c>
      <c r="E25" s="25" t="s">
        <v>188</v>
      </c>
      <c r="F25" s="31" t="s">
        <v>269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</row>
    <row r="26" spans="1:12" s="10" customFormat="1" ht="126" x14ac:dyDescent="0.25">
      <c r="A26" s="31" t="s">
        <v>270</v>
      </c>
      <c r="B26" s="11" t="s">
        <v>156</v>
      </c>
      <c r="C26" s="8" t="s">
        <v>195</v>
      </c>
      <c r="D26" s="12" t="s">
        <v>196</v>
      </c>
      <c r="E26" s="25" t="s">
        <v>188</v>
      </c>
      <c r="F26" s="31" t="s">
        <v>270</v>
      </c>
      <c r="G26" s="24">
        <v>338.5</v>
      </c>
      <c r="H26" s="24">
        <v>337.1</v>
      </c>
      <c r="I26" s="24">
        <v>338.5</v>
      </c>
      <c r="J26" s="24">
        <v>404.5</v>
      </c>
      <c r="K26" s="24">
        <v>404.5</v>
      </c>
      <c r="L26" s="24">
        <v>404.5</v>
      </c>
    </row>
    <row r="27" spans="1:12" s="10" customFormat="1" ht="141.75" x14ac:dyDescent="0.25">
      <c r="A27" s="31" t="s">
        <v>271</v>
      </c>
      <c r="B27" s="11" t="s">
        <v>156</v>
      </c>
      <c r="C27" s="8" t="s">
        <v>197</v>
      </c>
      <c r="D27" s="12" t="s">
        <v>198</v>
      </c>
      <c r="E27" s="25" t="s">
        <v>188</v>
      </c>
      <c r="F27" s="31" t="s">
        <v>271</v>
      </c>
      <c r="G27" s="24">
        <v>31.4</v>
      </c>
      <c r="H27" s="24">
        <v>15</v>
      </c>
      <c r="I27" s="24">
        <v>15.1</v>
      </c>
      <c r="J27" s="24">
        <v>17.399999999999999</v>
      </c>
      <c r="K27" s="24">
        <v>17.399999999999999</v>
      </c>
      <c r="L27" s="24">
        <v>17.399999999999999</v>
      </c>
    </row>
    <row r="28" spans="1:12" s="10" customFormat="1" ht="110.25" x14ac:dyDescent="0.25">
      <c r="A28" s="31" t="s">
        <v>272</v>
      </c>
      <c r="B28" s="11" t="s">
        <v>156</v>
      </c>
      <c r="C28" s="8" t="s">
        <v>199</v>
      </c>
      <c r="D28" s="12" t="s">
        <v>200</v>
      </c>
      <c r="E28" s="25" t="s">
        <v>188</v>
      </c>
      <c r="F28" s="31" t="s">
        <v>272</v>
      </c>
      <c r="G28" s="24">
        <v>0.4</v>
      </c>
      <c r="H28" s="24">
        <v>26</v>
      </c>
      <c r="I28" s="24">
        <v>26</v>
      </c>
      <c r="J28" s="24">
        <v>0.8</v>
      </c>
      <c r="K28" s="24">
        <v>0.8</v>
      </c>
      <c r="L28" s="24">
        <v>0.8</v>
      </c>
    </row>
    <row r="29" spans="1:12" s="10" customFormat="1" ht="94.5" x14ac:dyDescent="0.25">
      <c r="A29" s="31" t="s">
        <v>273</v>
      </c>
      <c r="B29" s="11" t="s">
        <v>156</v>
      </c>
      <c r="C29" s="8" t="s">
        <v>201</v>
      </c>
      <c r="D29" s="12" t="s">
        <v>202</v>
      </c>
      <c r="E29" s="25" t="s">
        <v>188</v>
      </c>
      <c r="F29" s="31" t="s">
        <v>273</v>
      </c>
      <c r="G29" s="24">
        <v>330.3</v>
      </c>
      <c r="H29" s="24">
        <v>245.5</v>
      </c>
      <c r="I29" s="24">
        <v>266.3</v>
      </c>
      <c r="J29" s="24">
        <v>307.7</v>
      </c>
      <c r="K29" s="24">
        <v>307.7</v>
      </c>
      <c r="L29" s="24">
        <v>307.7</v>
      </c>
    </row>
    <row r="30" spans="1:12" s="10" customFormat="1" ht="110.25" x14ac:dyDescent="0.25">
      <c r="A30" s="31" t="s">
        <v>274</v>
      </c>
      <c r="B30" s="11" t="s">
        <v>156</v>
      </c>
      <c r="C30" s="8" t="s">
        <v>203</v>
      </c>
      <c r="D30" s="12" t="s">
        <v>186</v>
      </c>
      <c r="E30" s="25" t="s">
        <v>188</v>
      </c>
      <c r="F30" s="31" t="s">
        <v>274</v>
      </c>
      <c r="G30" s="24">
        <v>1292.9000000000001</v>
      </c>
      <c r="H30" s="24">
        <v>709.8</v>
      </c>
      <c r="I30" s="24">
        <v>792.9</v>
      </c>
      <c r="J30" s="24">
        <f>823.9+1577-160</f>
        <v>2240.9</v>
      </c>
      <c r="K30" s="24">
        <f>823.9+1577-160</f>
        <v>2240.9</v>
      </c>
      <c r="L30" s="24">
        <f>823.9+1577-160</f>
        <v>2240.9</v>
      </c>
    </row>
    <row r="31" spans="1:12" s="10" customFormat="1" ht="126" x14ac:dyDescent="0.25">
      <c r="A31" s="31" t="s">
        <v>275</v>
      </c>
      <c r="B31" s="11" t="s">
        <v>156</v>
      </c>
      <c r="C31" s="8" t="s">
        <v>483</v>
      </c>
      <c r="D31" s="12" t="s">
        <v>243</v>
      </c>
      <c r="E31" s="25" t="s">
        <v>484</v>
      </c>
      <c r="F31" s="31" t="s">
        <v>275</v>
      </c>
      <c r="G31" s="24">
        <v>0</v>
      </c>
      <c r="H31" s="24">
        <v>3.3</v>
      </c>
      <c r="I31" s="24">
        <v>3.3</v>
      </c>
      <c r="J31" s="24">
        <v>0</v>
      </c>
      <c r="K31" s="24">
        <v>0</v>
      </c>
      <c r="L31" s="24">
        <v>0</v>
      </c>
    </row>
    <row r="32" spans="1:12" s="10" customFormat="1" ht="47.25" x14ac:dyDescent="0.25">
      <c r="A32" s="31" t="s">
        <v>240</v>
      </c>
      <c r="B32" s="11" t="s">
        <v>157</v>
      </c>
      <c r="C32" s="8" t="s">
        <v>134</v>
      </c>
      <c r="D32" s="12" t="s">
        <v>205</v>
      </c>
      <c r="E32" s="25" t="s">
        <v>42</v>
      </c>
      <c r="F32" s="31" t="s">
        <v>240</v>
      </c>
      <c r="G32" s="24">
        <v>1531.9</v>
      </c>
      <c r="H32" s="24">
        <v>630.9</v>
      </c>
      <c r="I32" s="24">
        <v>631</v>
      </c>
      <c r="J32" s="24">
        <v>673.4</v>
      </c>
      <c r="K32" s="24">
        <v>700.4</v>
      </c>
      <c r="L32" s="24">
        <v>728.4</v>
      </c>
    </row>
    <row r="33" spans="1:12" s="10" customFormat="1" ht="47.25" x14ac:dyDescent="0.25">
      <c r="A33" s="31" t="s">
        <v>276</v>
      </c>
      <c r="B33" s="11" t="s">
        <v>157</v>
      </c>
      <c r="C33" s="8" t="s">
        <v>206</v>
      </c>
      <c r="D33" s="12" t="s">
        <v>207</v>
      </c>
      <c r="E33" s="25" t="s">
        <v>42</v>
      </c>
      <c r="F33" s="31" t="s">
        <v>276</v>
      </c>
      <c r="G33" s="24">
        <v>24856.2</v>
      </c>
      <c r="H33" s="24">
        <v>100.2</v>
      </c>
      <c r="I33" s="24">
        <v>100.2</v>
      </c>
      <c r="J33" s="24">
        <v>101.3</v>
      </c>
      <c r="K33" s="24">
        <v>105.3</v>
      </c>
      <c r="L33" s="24">
        <v>109.5</v>
      </c>
    </row>
    <row r="34" spans="1:12" s="10" customFormat="1" ht="47.25" x14ac:dyDescent="0.25">
      <c r="A34" s="31" t="s">
        <v>500</v>
      </c>
      <c r="B34" s="11" t="s">
        <v>157</v>
      </c>
      <c r="C34" s="8" t="s">
        <v>135</v>
      </c>
      <c r="D34" s="12" t="s">
        <v>208</v>
      </c>
      <c r="E34" s="25" t="s">
        <v>42</v>
      </c>
      <c r="F34" s="31" t="s">
        <v>500</v>
      </c>
      <c r="G34" s="24">
        <v>15263.1</v>
      </c>
      <c r="H34" s="24">
        <v>8962.5</v>
      </c>
      <c r="I34" s="24">
        <v>8962.5</v>
      </c>
      <c r="J34" s="24">
        <v>9572.9</v>
      </c>
      <c r="K34" s="24">
        <v>9955.7999999999993</v>
      </c>
      <c r="L34" s="24">
        <v>10354</v>
      </c>
    </row>
    <row r="35" spans="1:12" s="10" customFormat="1" ht="47.25" x14ac:dyDescent="0.25">
      <c r="A35" s="31" t="s">
        <v>277</v>
      </c>
      <c r="B35" s="11" t="s">
        <v>157</v>
      </c>
      <c r="C35" s="8" t="s">
        <v>136</v>
      </c>
      <c r="D35" s="12" t="s">
        <v>209</v>
      </c>
      <c r="E35" s="25" t="s">
        <v>42</v>
      </c>
      <c r="F35" s="31" t="s">
        <v>277</v>
      </c>
      <c r="G35" s="24">
        <v>133.9</v>
      </c>
      <c r="H35" s="24">
        <v>2.7</v>
      </c>
      <c r="I35" s="24">
        <v>2.7</v>
      </c>
      <c r="J35" s="24">
        <v>2.5</v>
      </c>
      <c r="K35" s="24">
        <v>2.6</v>
      </c>
      <c r="L35" s="24">
        <v>2.7</v>
      </c>
    </row>
    <row r="36" spans="1:12" s="10" customFormat="1" ht="173.25" x14ac:dyDescent="0.25">
      <c r="A36" s="31" t="s">
        <v>278</v>
      </c>
      <c r="B36" s="11" t="s">
        <v>156</v>
      </c>
      <c r="C36" s="8" t="s">
        <v>552</v>
      </c>
      <c r="D36" s="12" t="s">
        <v>175</v>
      </c>
      <c r="E36" s="31" t="s">
        <v>247</v>
      </c>
      <c r="F36" s="31" t="s">
        <v>278</v>
      </c>
      <c r="G36" s="24">
        <v>0</v>
      </c>
      <c r="H36" s="24">
        <v>2.5</v>
      </c>
      <c r="I36" s="24">
        <v>2.5</v>
      </c>
      <c r="J36" s="24"/>
      <c r="K36" s="24"/>
      <c r="L36" s="24"/>
    </row>
    <row r="37" spans="1:12" s="10" customFormat="1" ht="110.25" x14ac:dyDescent="0.25">
      <c r="A37" s="31" t="s">
        <v>279</v>
      </c>
      <c r="B37" s="11" t="s">
        <v>156</v>
      </c>
      <c r="C37" s="8" t="s">
        <v>246</v>
      </c>
      <c r="D37" s="12" t="s">
        <v>204</v>
      </c>
      <c r="E37" s="25" t="s">
        <v>247</v>
      </c>
      <c r="F37" s="31" t="s">
        <v>279</v>
      </c>
      <c r="G37" s="24">
        <v>0</v>
      </c>
      <c r="H37" s="24">
        <v>0.8</v>
      </c>
      <c r="I37" s="24">
        <v>0.8</v>
      </c>
      <c r="J37" s="24">
        <v>0</v>
      </c>
      <c r="K37" s="24">
        <v>0</v>
      </c>
      <c r="L37" s="24">
        <v>0</v>
      </c>
    </row>
    <row r="38" spans="1:12" s="10" customFormat="1" ht="141.75" x14ac:dyDescent="0.25">
      <c r="A38" s="31" t="s">
        <v>280</v>
      </c>
      <c r="B38" s="11" t="s">
        <v>158</v>
      </c>
      <c r="C38" s="8" t="s">
        <v>81</v>
      </c>
      <c r="D38" s="12" t="s">
        <v>20</v>
      </c>
      <c r="E38" s="25" t="s">
        <v>19</v>
      </c>
      <c r="F38" s="31" t="s">
        <v>280</v>
      </c>
      <c r="G38" s="24">
        <v>10530.7</v>
      </c>
      <c r="H38" s="24">
        <v>12324.8</v>
      </c>
      <c r="I38" s="24">
        <v>12324.7</v>
      </c>
      <c r="J38" s="24">
        <v>12771.7</v>
      </c>
      <c r="K38" s="24">
        <v>13606.7</v>
      </c>
      <c r="L38" s="24">
        <v>13965.3</v>
      </c>
    </row>
    <row r="39" spans="1:12" s="10" customFormat="1" ht="157.5" x14ac:dyDescent="0.25">
      <c r="A39" s="31" t="s">
        <v>281</v>
      </c>
      <c r="B39" s="11" t="s">
        <v>158</v>
      </c>
      <c r="C39" s="8" t="s">
        <v>82</v>
      </c>
      <c r="D39" s="12" t="s">
        <v>21</v>
      </c>
      <c r="E39" s="25" t="s">
        <v>19</v>
      </c>
      <c r="F39" s="31" t="s">
        <v>281</v>
      </c>
      <c r="G39" s="24">
        <v>58.3</v>
      </c>
      <c r="H39" s="24">
        <v>68.2</v>
      </c>
      <c r="I39" s="24">
        <v>68.2</v>
      </c>
      <c r="J39" s="24">
        <v>74.400000000000006</v>
      </c>
      <c r="K39" s="24">
        <v>79.3</v>
      </c>
      <c r="L39" s="24">
        <v>81.400000000000006</v>
      </c>
    </row>
    <row r="40" spans="1:12" s="10" customFormat="1" ht="141.75" x14ac:dyDescent="0.25">
      <c r="A40" s="31" t="s">
        <v>282</v>
      </c>
      <c r="B40" s="11" t="s">
        <v>158</v>
      </c>
      <c r="C40" s="8" t="s">
        <v>80</v>
      </c>
      <c r="D40" s="12" t="s">
        <v>18</v>
      </c>
      <c r="E40" s="25" t="s">
        <v>19</v>
      </c>
      <c r="F40" s="31" t="s">
        <v>282</v>
      </c>
      <c r="G40" s="24">
        <v>14022.7</v>
      </c>
      <c r="H40" s="24">
        <v>13718.7</v>
      </c>
      <c r="I40" s="24">
        <v>14972.7</v>
      </c>
      <c r="J40" s="24">
        <v>15192.4</v>
      </c>
      <c r="K40" s="24">
        <v>16591.599999999999</v>
      </c>
      <c r="L40" s="24">
        <v>17030.8</v>
      </c>
    </row>
    <row r="41" spans="1:12" s="10" customFormat="1" ht="141.75" x14ac:dyDescent="0.25">
      <c r="A41" s="31" t="s">
        <v>283</v>
      </c>
      <c r="B41" s="11" t="s">
        <v>158</v>
      </c>
      <c r="C41" s="8" t="s">
        <v>83</v>
      </c>
      <c r="D41" s="12" t="s">
        <v>22</v>
      </c>
      <c r="E41" s="25" t="s">
        <v>19</v>
      </c>
      <c r="F41" s="31" t="s">
        <v>283</v>
      </c>
      <c r="G41" s="24">
        <v>-1320.5</v>
      </c>
      <c r="H41" s="24">
        <v>-1445.5</v>
      </c>
      <c r="I41" s="24">
        <v>-1320.5</v>
      </c>
      <c r="J41" s="24">
        <v>-1681.1</v>
      </c>
      <c r="K41" s="24">
        <v>-1802.7</v>
      </c>
      <c r="L41" s="24">
        <v>-1784.4</v>
      </c>
    </row>
    <row r="42" spans="1:12" s="10" customFormat="1" ht="173.25" x14ac:dyDescent="0.25">
      <c r="A42" s="31" t="s">
        <v>284</v>
      </c>
      <c r="B42" s="11" t="s">
        <v>156</v>
      </c>
      <c r="C42" s="8" t="s">
        <v>485</v>
      </c>
      <c r="D42" s="12" t="s">
        <v>175</v>
      </c>
      <c r="E42" s="25" t="s">
        <v>486</v>
      </c>
      <c r="F42" s="31" t="s">
        <v>284</v>
      </c>
      <c r="G42" s="24">
        <v>0</v>
      </c>
      <c r="H42" s="24">
        <v>0.6</v>
      </c>
      <c r="I42" s="24">
        <v>0.6</v>
      </c>
      <c r="J42" s="24">
        <v>0</v>
      </c>
      <c r="K42" s="24">
        <v>0</v>
      </c>
      <c r="L42" s="24">
        <v>0</v>
      </c>
    </row>
    <row r="43" spans="1:12" s="10" customFormat="1" ht="94.5" x14ac:dyDescent="0.25">
      <c r="A43" s="31" t="s">
        <v>285</v>
      </c>
      <c r="B43" s="11" t="s">
        <v>159</v>
      </c>
      <c r="C43" s="8" t="s">
        <v>94</v>
      </c>
      <c r="D43" s="12" t="s">
        <v>32</v>
      </c>
      <c r="E43" s="25" t="s">
        <v>8</v>
      </c>
      <c r="F43" s="31" t="s">
        <v>285</v>
      </c>
      <c r="G43" s="24">
        <v>900526.6</v>
      </c>
      <c r="H43" s="24">
        <f>783591.3-0.6</f>
        <v>783590.70000000007</v>
      </c>
      <c r="I43" s="24">
        <f>891169.2-0.4</f>
        <v>891168.79999999993</v>
      </c>
      <c r="J43" s="24">
        <f>1120085.3-120000</f>
        <v>1000085.3</v>
      </c>
      <c r="K43" s="24">
        <v>1109590.8999999999</v>
      </c>
      <c r="L43" s="24">
        <v>1193526.2</v>
      </c>
    </row>
    <row r="44" spans="1:12" s="10" customFormat="1" ht="126" x14ac:dyDescent="0.25">
      <c r="A44" s="31" t="s">
        <v>501</v>
      </c>
      <c r="B44" s="11" t="s">
        <v>159</v>
      </c>
      <c r="C44" s="8" t="s">
        <v>95</v>
      </c>
      <c r="D44" s="12" t="s">
        <v>33</v>
      </c>
      <c r="E44" s="25" t="s">
        <v>8</v>
      </c>
      <c r="F44" s="31" t="s">
        <v>501</v>
      </c>
      <c r="G44" s="24">
        <v>10196.200000000001</v>
      </c>
      <c r="H44" s="24">
        <v>10074.700000000001</v>
      </c>
      <c r="I44" s="24">
        <v>10196.200000000001</v>
      </c>
      <c r="J44" s="24">
        <v>10633.3</v>
      </c>
      <c r="K44" s="24">
        <v>10795.4</v>
      </c>
      <c r="L44" s="24">
        <v>10340.9</v>
      </c>
    </row>
    <row r="45" spans="1:12" s="10" customFormat="1" ht="47.25" x14ac:dyDescent="0.25">
      <c r="A45" s="31" t="s">
        <v>502</v>
      </c>
      <c r="B45" s="11" t="s">
        <v>159</v>
      </c>
      <c r="C45" s="8" t="s">
        <v>96</v>
      </c>
      <c r="D45" s="12" t="s">
        <v>34</v>
      </c>
      <c r="E45" s="25" t="s">
        <v>8</v>
      </c>
      <c r="F45" s="31" t="s">
        <v>502</v>
      </c>
      <c r="G45" s="24">
        <v>12000</v>
      </c>
      <c r="H45" s="24">
        <v>13334.1</v>
      </c>
      <c r="I45" s="24">
        <v>13334.1</v>
      </c>
      <c r="J45" s="24">
        <v>12000</v>
      </c>
      <c r="K45" s="24">
        <v>13000</v>
      </c>
      <c r="L45" s="24">
        <v>14000</v>
      </c>
    </row>
    <row r="46" spans="1:12" s="10" customFormat="1" ht="110.25" x14ac:dyDescent="0.25">
      <c r="A46" s="31" t="s">
        <v>503</v>
      </c>
      <c r="B46" s="11" t="s">
        <v>159</v>
      </c>
      <c r="C46" s="8" t="s">
        <v>93</v>
      </c>
      <c r="D46" s="12" t="s">
        <v>31</v>
      </c>
      <c r="E46" s="25" t="s">
        <v>8</v>
      </c>
      <c r="F46" s="31" t="s">
        <v>503</v>
      </c>
      <c r="G46" s="24">
        <v>1611</v>
      </c>
      <c r="H46" s="24">
        <v>3015.4</v>
      </c>
      <c r="I46" s="24">
        <v>3015.4</v>
      </c>
      <c r="J46" s="24">
        <v>1663.9</v>
      </c>
      <c r="K46" s="24">
        <v>1776.7</v>
      </c>
      <c r="L46" s="24">
        <v>1825.2</v>
      </c>
    </row>
    <row r="47" spans="1:12" s="10" customFormat="1" ht="47.25" x14ac:dyDescent="0.25">
      <c r="A47" s="31" t="s">
        <v>504</v>
      </c>
      <c r="B47" s="11" t="s">
        <v>159</v>
      </c>
      <c r="C47" s="8" t="s">
        <v>248</v>
      </c>
      <c r="D47" s="12" t="s">
        <v>249</v>
      </c>
      <c r="E47" s="25" t="s">
        <v>8</v>
      </c>
      <c r="F47" s="31" t="s">
        <v>504</v>
      </c>
      <c r="G47" s="24">
        <v>44000</v>
      </c>
      <c r="H47" s="24">
        <v>115794.8</v>
      </c>
      <c r="I47" s="24">
        <v>117794.8</v>
      </c>
      <c r="J47" s="24">
        <v>120000</v>
      </c>
      <c r="K47" s="24">
        <v>120000</v>
      </c>
      <c r="L47" s="24">
        <v>120000</v>
      </c>
    </row>
    <row r="48" spans="1:12" s="10" customFormat="1" ht="31.5" x14ac:dyDescent="0.25">
      <c r="A48" s="31" t="s">
        <v>286</v>
      </c>
      <c r="B48" s="11" t="s">
        <v>160</v>
      </c>
      <c r="C48" s="8" t="s">
        <v>99</v>
      </c>
      <c r="D48" s="12" t="s">
        <v>37</v>
      </c>
      <c r="E48" s="25" t="s">
        <v>8</v>
      </c>
      <c r="F48" s="31" t="s">
        <v>286</v>
      </c>
      <c r="G48" s="24">
        <v>121316.6</v>
      </c>
      <c r="H48" s="24">
        <v>134582.70000000001</v>
      </c>
      <c r="I48" s="24">
        <v>134582.6</v>
      </c>
      <c r="J48" s="24">
        <v>131500</v>
      </c>
      <c r="K48" s="24">
        <v>140000</v>
      </c>
      <c r="L48" s="24">
        <v>146700</v>
      </c>
    </row>
    <row r="49" spans="1:12" s="10" customFormat="1" ht="47.25" x14ac:dyDescent="0.25">
      <c r="A49" s="31" t="s">
        <v>287</v>
      </c>
      <c r="B49" s="11" t="s">
        <v>160</v>
      </c>
      <c r="C49" s="8" t="s">
        <v>100</v>
      </c>
      <c r="D49" s="12" t="s">
        <v>38</v>
      </c>
      <c r="E49" s="25" t="s">
        <v>8</v>
      </c>
      <c r="F49" s="31" t="s">
        <v>287</v>
      </c>
      <c r="G49" s="24">
        <v>0</v>
      </c>
      <c r="H49" s="24">
        <v>-22.1</v>
      </c>
      <c r="I49" s="24">
        <v>-22.1</v>
      </c>
      <c r="J49" s="24">
        <v>0</v>
      </c>
      <c r="K49" s="24">
        <v>0</v>
      </c>
      <c r="L49" s="24">
        <v>0</v>
      </c>
    </row>
    <row r="50" spans="1:12" s="10" customFormat="1" ht="78.75" x14ac:dyDescent="0.25">
      <c r="A50" s="31" t="s">
        <v>288</v>
      </c>
      <c r="B50" s="11" t="s">
        <v>160</v>
      </c>
      <c r="C50" s="8" t="s">
        <v>101</v>
      </c>
      <c r="D50" s="12" t="s">
        <v>39</v>
      </c>
      <c r="E50" s="25" t="s">
        <v>8</v>
      </c>
      <c r="F50" s="31" t="s">
        <v>288</v>
      </c>
      <c r="G50" s="24">
        <v>65324.4</v>
      </c>
      <c r="H50" s="24">
        <v>63732.800000000003</v>
      </c>
      <c r="I50" s="24">
        <v>63824.4</v>
      </c>
      <c r="J50" s="24">
        <v>89295.7</v>
      </c>
      <c r="K50" s="24">
        <v>92383.1</v>
      </c>
      <c r="L50" s="24">
        <v>97878.6</v>
      </c>
    </row>
    <row r="51" spans="1:12" s="10" customFormat="1" ht="63" x14ac:dyDescent="0.25">
      <c r="A51" s="31" t="s">
        <v>289</v>
      </c>
      <c r="B51" s="11" t="s">
        <v>160</v>
      </c>
      <c r="C51" s="8" t="s">
        <v>102</v>
      </c>
      <c r="D51" s="12" t="s">
        <v>40</v>
      </c>
      <c r="E51" s="25" t="s">
        <v>8</v>
      </c>
      <c r="F51" s="31" t="s">
        <v>289</v>
      </c>
      <c r="G51" s="24">
        <v>0</v>
      </c>
      <c r="H51" s="24">
        <v>-5.6</v>
      </c>
      <c r="I51" s="24">
        <v>-5.7</v>
      </c>
      <c r="J51" s="24">
        <v>0</v>
      </c>
      <c r="K51" s="24">
        <v>0</v>
      </c>
      <c r="L51" s="24">
        <v>0</v>
      </c>
    </row>
    <row r="52" spans="1:12" s="10" customFormat="1" ht="47.25" x14ac:dyDescent="0.25">
      <c r="A52" s="31" t="s">
        <v>505</v>
      </c>
      <c r="B52" s="11" t="s">
        <v>160</v>
      </c>
      <c r="C52" s="8" t="s">
        <v>92</v>
      </c>
      <c r="D52" s="12" t="s">
        <v>30</v>
      </c>
      <c r="E52" s="25" t="s">
        <v>8</v>
      </c>
      <c r="F52" s="31" t="s">
        <v>505</v>
      </c>
      <c r="G52" s="24">
        <v>0</v>
      </c>
      <c r="H52" s="24">
        <v>592</v>
      </c>
      <c r="I52" s="24">
        <v>592</v>
      </c>
      <c r="J52" s="24">
        <v>0</v>
      </c>
      <c r="K52" s="24">
        <v>0</v>
      </c>
      <c r="L52" s="24">
        <v>0</v>
      </c>
    </row>
    <row r="53" spans="1:12" s="10" customFormat="1" ht="31.5" x14ac:dyDescent="0.25">
      <c r="A53" s="31" t="s">
        <v>290</v>
      </c>
      <c r="B53" s="11" t="s">
        <v>160</v>
      </c>
      <c r="C53" s="8" t="s">
        <v>86</v>
      </c>
      <c r="D53" s="12" t="s">
        <v>25</v>
      </c>
      <c r="E53" s="25" t="s">
        <v>8</v>
      </c>
      <c r="F53" s="31" t="s">
        <v>290</v>
      </c>
      <c r="G53" s="24">
        <v>560</v>
      </c>
      <c r="H53" s="24">
        <v>42</v>
      </c>
      <c r="I53" s="24">
        <v>42</v>
      </c>
      <c r="J53" s="24">
        <v>0</v>
      </c>
      <c r="K53" s="24">
        <v>0</v>
      </c>
      <c r="L53" s="24">
        <v>0</v>
      </c>
    </row>
    <row r="54" spans="1:12" s="10" customFormat="1" ht="47.25" x14ac:dyDescent="0.25">
      <c r="A54" s="31" t="s">
        <v>291</v>
      </c>
      <c r="B54" s="11" t="s">
        <v>160</v>
      </c>
      <c r="C54" s="8" t="s">
        <v>87</v>
      </c>
      <c r="D54" s="12" t="s">
        <v>26</v>
      </c>
      <c r="E54" s="25" t="s">
        <v>8</v>
      </c>
      <c r="F54" s="31" t="s">
        <v>291</v>
      </c>
      <c r="G54" s="24">
        <v>0</v>
      </c>
      <c r="H54" s="24">
        <v>-4.8</v>
      </c>
      <c r="I54" s="24">
        <v>-4.8</v>
      </c>
      <c r="J54" s="24">
        <v>0</v>
      </c>
      <c r="K54" s="24">
        <v>0</v>
      </c>
      <c r="L54" s="24">
        <v>0</v>
      </c>
    </row>
    <row r="55" spans="1:12" s="10" customFormat="1" ht="31.5" x14ac:dyDescent="0.25">
      <c r="A55" s="31" t="s">
        <v>292</v>
      </c>
      <c r="B55" s="11" t="s">
        <v>160</v>
      </c>
      <c r="C55" s="8" t="s">
        <v>88</v>
      </c>
      <c r="D55" s="12" t="s">
        <v>27</v>
      </c>
      <c r="E55" s="25" t="s">
        <v>8</v>
      </c>
      <c r="F55" s="31" t="s">
        <v>292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</row>
    <row r="56" spans="1:12" s="10" customFormat="1" ht="47.25" x14ac:dyDescent="0.25">
      <c r="A56" s="31" t="s">
        <v>293</v>
      </c>
      <c r="B56" s="11" t="s">
        <v>160</v>
      </c>
      <c r="C56" s="8" t="s">
        <v>98</v>
      </c>
      <c r="D56" s="12" t="s">
        <v>36</v>
      </c>
      <c r="E56" s="25" t="s">
        <v>8</v>
      </c>
      <c r="F56" s="31" t="s">
        <v>293</v>
      </c>
      <c r="G56" s="24">
        <v>18294.900000000001</v>
      </c>
      <c r="H56" s="24">
        <v>12205.1</v>
      </c>
      <c r="I56" s="24">
        <v>12294.9</v>
      </c>
      <c r="J56" s="24">
        <v>18909.8</v>
      </c>
      <c r="K56" s="24">
        <v>19902.099999999999</v>
      </c>
      <c r="L56" s="24">
        <v>20946.599999999999</v>
      </c>
    </row>
    <row r="57" spans="1:12" s="10" customFormat="1" ht="47.25" x14ac:dyDescent="0.25">
      <c r="A57" s="31" t="s">
        <v>294</v>
      </c>
      <c r="B57" s="11" t="s">
        <v>161</v>
      </c>
      <c r="C57" s="8" t="s">
        <v>97</v>
      </c>
      <c r="D57" s="12" t="s">
        <v>35</v>
      </c>
      <c r="E57" s="25" t="s">
        <v>8</v>
      </c>
      <c r="F57" s="31" t="s">
        <v>294</v>
      </c>
      <c r="G57" s="24">
        <v>58971.5</v>
      </c>
      <c r="H57" s="24">
        <v>51093.4</v>
      </c>
      <c r="I57" s="24">
        <v>62471.5</v>
      </c>
      <c r="J57" s="24">
        <v>67462.899999999994</v>
      </c>
      <c r="K57" s="24">
        <v>67597.8</v>
      </c>
      <c r="L57" s="24">
        <v>67733</v>
      </c>
    </row>
    <row r="58" spans="1:12" s="10" customFormat="1" ht="47.25" x14ac:dyDescent="0.25">
      <c r="A58" s="31" t="s">
        <v>295</v>
      </c>
      <c r="B58" s="11" t="s">
        <v>161</v>
      </c>
      <c r="C58" s="8" t="s">
        <v>90</v>
      </c>
      <c r="D58" s="12" t="s">
        <v>28</v>
      </c>
      <c r="E58" s="25" t="s">
        <v>8</v>
      </c>
      <c r="F58" s="31" t="s">
        <v>295</v>
      </c>
      <c r="G58" s="24">
        <v>70461.899999999994</v>
      </c>
      <c r="H58" s="24">
        <v>54182.2</v>
      </c>
      <c r="I58" s="24">
        <v>56961.9</v>
      </c>
      <c r="J58" s="24">
        <v>60999.9</v>
      </c>
      <c r="K58" s="24">
        <v>60999.9</v>
      </c>
      <c r="L58" s="24">
        <v>60999.9</v>
      </c>
    </row>
    <row r="59" spans="1:12" s="10" customFormat="1" ht="47.25" x14ac:dyDescent="0.25">
      <c r="A59" s="31" t="s">
        <v>296</v>
      </c>
      <c r="B59" s="11" t="s">
        <v>161</v>
      </c>
      <c r="C59" s="8" t="s">
        <v>91</v>
      </c>
      <c r="D59" s="12" t="s">
        <v>29</v>
      </c>
      <c r="E59" s="25" t="s">
        <v>8</v>
      </c>
      <c r="F59" s="31" t="s">
        <v>296</v>
      </c>
      <c r="G59" s="24">
        <v>15154</v>
      </c>
      <c r="H59" s="24">
        <v>13930.3</v>
      </c>
      <c r="I59" s="24">
        <v>15154</v>
      </c>
      <c r="J59" s="24">
        <v>15000</v>
      </c>
      <c r="K59" s="24">
        <v>15000</v>
      </c>
      <c r="L59" s="24">
        <v>15000</v>
      </c>
    </row>
    <row r="60" spans="1:12" s="10" customFormat="1" ht="47.25" x14ac:dyDescent="0.25">
      <c r="A60" s="31" t="s">
        <v>297</v>
      </c>
      <c r="B60" s="11" t="s">
        <v>162</v>
      </c>
      <c r="C60" s="8" t="s">
        <v>72</v>
      </c>
      <c r="D60" s="12" t="s">
        <v>9</v>
      </c>
      <c r="E60" s="25" t="s">
        <v>8</v>
      </c>
      <c r="F60" s="31" t="s">
        <v>297</v>
      </c>
      <c r="G60" s="24">
        <v>25703.8</v>
      </c>
      <c r="H60" s="24">
        <v>25002.400000000001</v>
      </c>
      <c r="I60" s="24">
        <v>25703.8</v>
      </c>
      <c r="J60" s="24">
        <v>24960.799999999999</v>
      </c>
      <c r="K60" s="24">
        <v>25261.599999999999</v>
      </c>
      <c r="L60" s="24">
        <v>25566</v>
      </c>
    </row>
    <row r="61" spans="1:12" s="10" customFormat="1" ht="78.75" x14ac:dyDescent="0.25">
      <c r="A61" s="31" t="s">
        <v>298</v>
      </c>
      <c r="B61" s="11" t="s">
        <v>163</v>
      </c>
      <c r="C61" s="8" t="s">
        <v>89</v>
      </c>
      <c r="D61" s="12" t="s">
        <v>211</v>
      </c>
      <c r="E61" s="25" t="s">
        <v>8</v>
      </c>
      <c r="F61" s="31" t="s">
        <v>298</v>
      </c>
      <c r="G61" s="24">
        <v>0</v>
      </c>
      <c r="H61" s="24">
        <v>-16.600000000000001</v>
      </c>
      <c r="I61" s="24">
        <v>-15.6</v>
      </c>
      <c r="J61" s="24">
        <v>0</v>
      </c>
      <c r="K61" s="24">
        <v>0</v>
      </c>
      <c r="L61" s="24">
        <v>0</v>
      </c>
    </row>
    <row r="62" spans="1:12" s="10" customFormat="1" ht="132.75" customHeight="1" x14ac:dyDescent="0.25">
      <c r="A62" s="31" t="s">
        <v>299</v>
      </c>
      <c r="B62" s="11" t="s">
        <v>156</v>
      </c>
      <c r="C62" s="8" t="s">
        <v>212</v>
      </c>
      <c r="D62" s="12" t="s">
        <v>175</v>
      </c>
      <c r="E62" s="25" t="s">
        <v>8</v>
      </c>
      <c r="F62" s="31" t="s">
        <v>299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</row>
    <row r="63" spans="1:12" s="10" customFormat="1" ht="94.5" x14ac:dyDescent="0.25">
      <c r="A63" s="31" t="s">
        <v>300</v>
      </c>
      <c r="B63" s="11" t="s">
        <v>156</v>
      </c>
      <c r="C63" s="8" t="s">
        <v>213</v>
      </c>
      <c r="D63" s="12" t="s">
        <v>214</v>
      </c>
      <c r="E63" s="25" t="s">
        <v>8</v>
      </c>
      <c r="F63" s="31" t="s">
        <v>300</v>
      </c>
      <c r="G63" s="24">
        <v>300</v>
      </c>
      <c r="H63" s="24">
        <v>110.5</v>
      </c>
      <c r="I63" s="24">
        <v>110.5</v>
      </c>
      <c r="J63" s="24">
        <v>160</v>
      </c>
      <c r="K63" s="24">
        <v>160</v>
      </c>
      <c r="L63" s="24">
        <v>160</v>
      </c>
    </row>
    <row r="64" spans="1:12" s="10" customFormat="1" ht="78.75" x14ac:dyDescent="0.25">
      <c r="A64" s="31" t="s">
        <v>301</v>
      </c>
      <c r="B64" s="11" t="s">
        <v>156</v>
      </c>
      <c r="C64" s="8" t="s">
        <v>215</v>
      </c>
      <c r="D64" s="12" t="s">
        <v>210</v>
      </c>
      <c r="E64" s="25" t="s">
        <v>5</v>
      </c>
      <c r="F64" s="31" t="s">
        <v>301</v>
      </c>
      <c r="G64" s="24">
        <v>568.5</v>
      </c>
      <c r="H64" s="24">
        <v>265</v>
      </c>
      <c r="I64" s="24">
        <v>288.5</v>
      </c>
      <c r="J64" s="24">
        <v>100</v>
      </c>
      <c r="K64" s="24">
        <v>100</v>
      </c>
      <c r="L64" s="24">
        <v>100</v>
      </c>
    </row>
    <row r="65" spans="1:12" s="10" customFormat="1" ht="63" x14ac:dyDescent="0.25">
      <c r="A65" s="31" t="s">
        <v>302</v>
      </c>
      <c r="B65" s="11" t="s">
        <v>164</v>
      </c>
      <c r="C65" s="8" t="s">
        <v>392</v>
      </c>
      <c r="D65" s="12" t="s">
        <v>424</v>
      </c>
      <c r="E65" s="25" t="s">
        <v>393</v>
      </c>
      <c r="F65" s="31" t="s">
        <v>302</v>
      </c>
      <c r="G65" s="24">
        <v>0</v>
      </c>
      <c r="H65" s="24">
        <v>0.1</v>
      </c>
      <c r="I65" s="24">
        <v>0.1</v>
      </c>
      <c r="J65" s="24">
        <v>0</v>
      </c>
      <c r="K65" s="24">
        <v>0</v>
      </c>
      <c r="L65" s="24">
        <v>0</v>
      </c>
    </row>
    <row r="66" spans="1:12" s="10" customFormat="1" ht="94.5" x14ac:dyDescent="0.25">
      <c r="A66" s="31" t="s">
        <v>303</v>
      </c>
      <c r="B66" s="11" t="s">
        <v>156</v>
      </c>
      <c r="C66" s="8" t="s">
        <v>216</v>
      </c>
      <c r="D66" s="12" t="s">
        <v>217</v>
      </c>
      <c r="E66" s="25" t="s">
        <v>47</v>
      </c>
      <c r="F66" s="31" t="s">
        <v>303</v>
      </c>
      <c r="G66" s="24">
        <v>0</v>
      </c>
      <c r="H66" s="24">
        <v>47.9</v>
      </c>
      <c r="I66" s="24">
        <v>47.9</v>
      </c>
      <c r="J66" s="24">
        <v>25</v>
      </c>
      <c r="K66" s="24">
        <v>25</v>
      </c>
      <c r="L66" s="24">
        <v>25</v>
      </c>
    </row>
    <row r="67" spans="1:12" s="10" customFormat="1" ht="94.5" x14ac:dyDescent="0.25">
      <c r="A67" s="31" t="s">
        <v>304</v>
      </c>
      <c r="B67" s="11" t="s">
        <v>164</v>
      </c>
      <c r="C67" s="8" t="s">
        <v>394</v>
      </c>
      <c r="D67" s="12" t="s">
        <v>424</v>
      </c>
      <c r="E67" s="25" t="s">
        <v>10</v>
      </c>
      <c r="F67" s="31" t="s">
        <v>304</v>
      </c>
      <c r="G67" s="24">
        <v>0</v>
      </c>
      <c r="H67" s="24">
        <v>0.1</v>
      </c>
      <c r="I67" s="24">
        <v>0.1</v>
      </c>
      <c r="J67" s="24">
        <v>0</v>
      </c>
      <c r="K67" s="24">
        <v>0</v>
      </c>
      <c r="L67" s="24">
        <v>0</v>
      </c>
    </row>
    <row r="68" spans="1:12" s="10" customFormat="1" ht="94.5" x14ac:dyDescent="0.25">
      <c r="A68" s="31" t="s">
        <v>305</v>
      </c>
      <c r="B68" s="11" t="s">
        <v>164</v>
      </c>
      <c r="C68" s="8" t="s">
        <v>395</v>
      </c>
      <c r="D68" s="12" t="s">
        <v>396</v>
      </c>
      <c r="E68" s="25" t="s">
        <v>10</v>
      </c>
      <c r="F68" s="31" t="s">
        <v>305</v>
      </c>
      <c r="G68" s="24">
        <v>0</v>
      </c>
      <c r="H68" s="24">
        <v>0.1</v>
      </c>
      <c r="I68" s="24">
        <v>0.1</v>
      </c>
      <c r="J68" s="24">
        <v>0</v>
      </c>
      <c r="K68" s="24">
        <v>0</v>
      </c>
      <c r="L68" s="24">
        <v>0</v>
      </c>
    </row>
    <row r="69" spans="1:12" s="10" customFormat="1" ht="94.5" x14ac:dyDescent="0.25">
      <c r="A69" s="31" t="s">
        <v>306</v>
      </c>
      <c r="B69" s="11" t="s">
        <v>156</v>
      </c>
      <c r="C69" s="8" t="s">
        <v>397</v>
      </c>
      <c r="D69" s="12" t="s">
        <v>217</v>
      </c>
      <c r="E69" s="25" t="s">
        <v>10</v>
      </c>
      <c r="F69" s="31" t="s">
        <v>306</v>
      </c>
      <c r="G69" s="24">
        <v>0</v>
      </c>
      <c r="H69" s="24">
        <v>1.1000000000000001</v>
      </c>
      <c r="I69" s="24">
        <v>1.1000000000000001</v>
      </c>
      <c r="J69" s="24">
        <v>0</v>
      </c>
      <c r="K69" s="24">
        <v>0</v>
      </c>
      <c r="L69" s="24">
        <v>0</v>
      </c>
    </row>
    <row r="70" spans="1:12" s="10" customFormat="1" ht="94.5" x14ac:dyDescent="0.25">
      <c r="A70" s="31" t="s">
        <v>307</v>
      </c>
      <c r="B70" s="11" t="s">
        <v>165</v>
      </c>
      <c r="C70" s="8" t="s">
        <v>73</v>
      </c>
      <c r="D70" s="12" t="s">
        <v>11</v>
      </c>
      <c r="E70" s="25" t="s">
        <v>10</v>
      </c>
      <c r="F70" s="31" t="s">
        <v>307</v>
      </c>
      <c r="G70" s="24">
        <v>315856</v>
      </c>
      <c r="H70" s="24">
        <v>186881.3</v>
      </c>
      <c r="I70" s="24">
        <v>315856</v>
      </c>
      <c r="J70" s="24">
        <v>249724</v>
      </c>
      <c r="K70" s="24">
        <v>82759</v>
      </c>
      <c r="L70" s="24">
        <v>65175</v>
      </c>
    </row>
    <row r="71" spans="1:12" s="10" customFormat="1" ht="94.5" x14ac:dyDescent="0.25">
      <c r="A71" s="31" t="s">
        <v>506</v>
      </c>
      <c r="B71" s="11" t="s">
        <v>165</v>
      </c>
      <c r="C71" s="8" t="s">
        <v>74</v>
      </c>
      <c r="D71" s="12" t="s">
        <v>12</v>
      </c>
      <c r="E71" s="25" t="s">
        <v>10</v>
      </c>
      <c r="F71" s="31" t="s">
        <v>506</v>
      </c>
      <c r="G71" s="24">
        <v>0</v>
      </c>
      <c r="H71" s="24">
        <v>603630.30000000005</v>
      </c>
      <c r="I71" s="24">
        <v>647920.9</v>
      </c>
      <c r="J71" s="24">
        <v>0</v>
      </c>
      <c r="K71" s="24">
        <v>0</v>
      </c>
      <c r="L71" s="24">
        <v>0</v>
      </c>
    </row>
    <row r="72" spans="1:12" s="10" customFormat="1" ht="94.5" x14ac:dyDescent="0.25">
      <c r="A72" s="31" t="s">
        <v>308</v>
      </c>
      <c r="B72" s="11" t="s">
        <v>165</v>
      </c>
      <c r="C72" s="8" t="s">
        <v>250</v>
      </c>
      <c r="D72" s="12" t="s">
        <v>251</v>
      </c>
      <c r="E72" s="25" t="s">
        <v>10</v>
      </c>
      <c r="F72" s="31" t="s">
        <v>308</v>
      </c>
      <c r="G72" s="24">
        <v>0</v>
      </c>
      <c r="H72" s="24">
        <v>12495.3</v>
      </c>
      <c r="I72" s="24">
        <v>12495.3</v>
      </c>
      <c r="J72" s="24">
        <v>0</v>
      </c>
      <c r="K72" s="24">
        <v>0</v>
      </c>
      <c r="L72" s="24">
        <v>0</v>
      </c>
    </row>
    <row r="73" spans="1:12" s="10" customFormat="1" ht="126" x14ac:dyDescent="0.25">
      <c r="A73" s="31" t="s">
        <v>309</v>
      </c>
      <c r="B73" s="11" t="s">
        <v>162</v>
      </c>
      <c r="C73" s="8" t="s">
        <v>71</v>
      </c>
      <c r="D73" s="12" t="s">
        <v>6</v>
      </c>
      <c r="E73" s="25" t="s">
        <v>7</v>
      </c>
      <c r="F73" s="31" t="s">
        <v>309</v>
      </c>
      <c r="G73" s="24">
        <v>130</v>
      </c>
      <c r="H73" s="24">
        <v>150</v>
      </c>
      <c r="I73" s="24">
        <v>150</v>
      </c>
      <c r="J73" s="24">
        <v>105</v>
      </c>
      <c r="K73" s="24">
        <v>105</v>
      </c>
      <c r="L73" s="24">
        <v>105</v>
      </c>
    </row>
    <row r="74" spans="1:12" s="10" customFormat="1" ht="126" x14ac:dyDescent="0.25">
      <c r="A74" s="31" t="s">
        <v>310</v>
      </c>
      <c r="B74" s="11" t="s">
        <v>166</v>
      </c>
      <c r="C74" s="8" t="s">
        <v>398</v>
      </c>
      <c r="D74" s="12" t="s">
        <v>399</v>
      </c>
      <c r="E74" s="25" t="s">
        <v>7</v>
      </c>
      <c r="F74" s="31" t="s">
        <v>310</v>
      </c>
      <c r="G74" s="24">
        <v>0</v>
      </c>
      <c r="H74" s="24">
        <v>107.6</v>
      </c>
      <c r="I74" s="24">
        <v>107.6</v>
      </c>
      <c r="J74" s="24">
        <v>0</v>
      </c>
      <c r="K74" s="24">
        <v>0</v>
      </c>
      <c r="L74" s="24">
        <v>0</v>
      </c>
    </row>
    <row r="75" spans="1:12" s="10" customFormat="1" ht="126" x14ac:dyDescent="0.25">
      <c r="A75" s="31" t="s">
        <v>311</v>
      </c>
      <c r="B75" s="11" t="s">
        <v>166</v>
      </c>
      <c r="C75" s="8" t="s">
        <v>84</v>
      </c>
      <c r="D75" s="12" t="s">
        <v>23</v>
      </c>
      <c r="E75" s="25" t="s">
        <v>7</v>
      </c>
      <c r="F75" s="31" t="s">
        <v>311</v>
      </c>
      <c r="G75" s="24">
        <v>38600</v>
      </c>
      <c r="H75" s="24">
        <v>49727</v>
      </c>
      <c r="I75" s="24">
        <v>53443.1</v>
      </c>
      <c r="J75" s="24">
        <v>55000</v>
      </c>
      <c r="K75" s="24">
        <v>55000</v>
      </c>
      <c r="L75" s="24">
        <v>55000</v>
      </c>
    </row>
    <row r="76" spans="1:12" s="10" customFormat="1" ht="126" x14ac:dyDescent="0.25">
      <c r="A76" s="31" t="s">
        <v>312</v>
      </c>
      <c r="B76" s="11" t="s">
        <v>166</v>
      </c>
      <c r="C76" s="8" t="s">
        <v>85</v>
      </c>
      <c r="D76" s="12" t="s">
        <v>24</v>
      </c>
      <c r="E76" s="25" t="s">
        <v>7</v>
      </c>
      <c r="F76" s="31" t="s">
        <v>312</v>
      </c>
      <c r="G76" s="24">
        <v>8800</v>
      </c>
      <c r="H76" s="24">
        <v>15858.8</v>
      </c>
      <c r="I76" s="24">
        <v>16092.1</v>
      </c>
      <c r="J76" s="24">
        <v>13000</v>
      </c>
      <c r="K76" s="24">
        <v>13000</v>
      </c>
      <c r="L76" s="24">
        <v>13000</v>
      </c>
    </row>
    <row r="77" spans="1:12" s="10" customFormat="1" ht="126" x14ac:dyDescent="0.25">
      <c r="A77" s="31" t="s">
        <v>313</v>
      </c>
      <c r="B77" s="11" t="s">
        <v>166</v>
      </c>
      <c r="C77" s="8" t="s">
        <v>79</v>
      </c>
      <c r="D77" s="12" t="s">
        <v>17</v>
      </c>
      <c r="E77" s="25" t="s">
        <v>7</v>
      </c>
      <c r="F77" s="31" t="s">
        <v>313</v>
      </c>
      <c r="G77" s="24">
        <v>13050</v>
      </c>
      <c r="H77" s="24">
        <v>10009.200000000001</v>
      </c>
      <c r="I77" s="24">
        <v>10884</v>
      </c>
      <c r="J77" s="24">
        <v>10500</v>
      </c>
      <c r="K77" s="24">
        <v>10500</v>
      </c>
      <c r="L77" s="24">
        <v>10500</v>
      </c>
    </row>
    <row r="78" spans="1:12" s="10" customFormat="1" ht="126" x14ac:dyDescent="0.25">
      <c r="A78" s="31" t="s">
        <v>507</v>
      </c>
      <c r="B78" s="11" t="s">
        <v>166</v>
      </c>
      <c r="C78" s="8" t="s">
        <v>106</v>
      </c>
      <c r="D78" s="12" t="s">
        <v>48</v>
      </c>
      <c r="E78" s="25" t="s">
        <v>7</v>
      </c>
      <c r="F78" s="31" t="s">
        <v>507</v>
      </c>
      <c r="G78" s="24">
        <v>4392</v>
      </c>
      <c r="H78" s="24">
        <v>4352.1000000000004</v>
      </c>
      <c r="I78" s="24">
        <v>4704.8999999999996</v>
      </c>
      <c r="J78" s="24">
        <v>4392</v>
      </c>
      <c r="K78" s="24">
        <v>4392</v>
      </c>
      <c r="L78" s="24">
        <v>4392</v>
      </c>
    </row>
    <row r="79" spans="1:12" s="10" customFormat="1" ht="150" customHeight="1" x14ac:dyDescent="0.25">
      <c r="A79" s="31" t="s">
        <v>314</v>
      </c>
      <c r="B79" s="11" t="s">
        <v>166</v>
      </c>
      <c r="C79" s="8" t="s">
        <v>400</v>
      </c>
      <c r="D79" s="12" t="s">
        <v>401</v>
      </c>
      <c r="E79" s="25" t="s">
        <v>7</v>
      </c>
      <c r="F79" s="31" t="s">
        <v>314</v>
      </c>
      <c r="G79" s="24">
        <v>1000</v>
      </c>
      <c r="H79" s="24">
        <v>1450</v>
      </c>
      <c r="I79" s="24">
        <v>1500</v>
      </c>
      <c r="J79" s="24">
        <v>1500</v>
      </c>
      <c r="K79" s="24">
        <v>1500</v>
      </c>
      <c r="L79" s="24">
        <v>1500</v>
      </c>
    </row>
    <row r="80" spans="1:12" s="10" customFormat="1" ht="150" customHeight="1" x14ac:dyDescent="0.25">
      <c r="A80" s="31" t="s">
        <v>315</v>
      </c>
      <c r="B80" s="11" t="s">
        <v>166</v>
      </c>
      <c r="C80" s="8" t="s">
        <v>402</v>
      </c>
      <c r="D80" s="12" t="s">
        <v>403</v>
      </c>
      <c r="E80" s="25" t="s">
        <v>7</v>
      </c>
      <c r="F80" s="31" t="s">
        <v>315</v>
      </c>
      <c r="G80" s="24">
        <v>300</v>
      </c>
      <c r="H80" s="24">
        <v>1564.7</v>
      </c>
      <c r="I80" s="24">
        <v>1564.7</v>
      </c>
      <c r="J80" s="24">
        <v>1500</v>
      </c>
      <c r="K80" s="24">
        <v>1500</v>
      </c>
      <c r="L80" s="24">
        <v>1500</v>
      </c>
    </row>
    <row r="81" spans="1:12" s="10" customFormat="1" ht="126" x14ac:dyDescent="0.25">
      <c r="A81" s="31" t="s">
        <v>316</v>
      </c>
      <c r="B81" s="11" t="s">
        <v>164</v>
      </c>
      <c r="C81" s="8" t="s">
        <v>404</v>
      </c>
      <c r="D81" s="12" t="s">
        <v>424</v>
      </c>
      <c r="E81" s="25" t="s">
        <v>7</v>
      </c>
      <c r="F81" s="31" t="s">
        <v>316</v>
      </c>
      <c r="G81" s="24">
        <v>470</v>
      </c>
      <c r="H81" s="24">
        <v>90.3</v>
      </c>
      <c r="I81" s="24">
        <v>90.3</v>
      </c>
      <c r="J81" s="24">
        <v>0</v>
      </c>
      <c r="K81" s="24">
        <v>0</v>
      </c>
      <c r="L81" s="24">
        <v>0</v>
      </c>
    </row>
    <row r="82" spans="1:12" s="10" customFormat="1" ht="126" x14ac:dyDescent="0.25">
      <c r="A82" s="31" t="s">
        <v>508</v>
      </c>
      <c r="B82" s="11" t="s">
        <v>164</v>
      </c>
      <c r="C82" s="8" t="s">
        <v>405</v>
      </c>
      <c r="D82" s="12" t="s">
        <v>396</v>
      </c>
      <c r="E82" s="25" t="s">
        <v>7</v>
      </c>
      <c r="F82" s="31" t="s">
        <v>508</v>
      </c>
      <c r="G82" s="24">
        <v>0</v>
      </c>
      <c r="H82" s="24">
        <v>590.6</v>
      </c>
      <c r="I82" s="24">
        <v>48</v>
      </c>
      <c r="J82" s="24">
        <v>0</v>
      </c>
      <c r="K82" s="24">
        <v>0</v>
      </c>
      <c r="L82" s="24">
        <v>0</v>
      </c>
    </row>
    <row r="83" spans="1:12" s="10" customFormat="1" ht="128.25" customHeight="1" x14ac:dyDescent="0.25">
      <c r="A83" s="31" t="s">
        <v>317</v>
      </c>
      <c r="B83" s="11" t="s">
        <v>167</v>
      </c>
      <c r="C83" s="8" t="s">
        <v>252</v>
      </c>
      <c r="D83" s="12" t="s">
        <v>253</v>
      </c>
      <c r="E83" s="25" t="s">
        <v>7</v>
      </c>
      <c r="F83" s="31" t="s">
        <v>317</v>
      </c>
      <c r="G83" s="24">
        <v>0</v>
      </c>
      <c r="H83" s="24">
        <v>1469.7</v>
      </c>
      <c r="I83" s="24">
        <v>1469.7</v>
      </c>
      <c r="J83" s="24">
        <v>300</v>
      </c>
      <c r="K83" s="24">
        <v>300</v>
      </c>
      <c r="L83" s="24">
        <v>300</v>
      </c>
    </row>
    <row r="84" spans="1:12" s="10" customFormat="1" ht="126" x14ac:dyDescent="0.25">
      <c r="A84" s="31" t="s">
        <v>318</v>
      </c>
      <c r="B84" s="11" t="s">
        <v>167</v>
      </c>
      <c r="C84" s="8" t="s">
        <v>78</v>
      </c>
      <c r="D84" s="12" t="s">
        <v>16</v>
      </c>
      <c r="E84" s="25" t="s">
        <v>7</v>
      </c>
      <c r="F84" s="31" t="s">
        <v>318</v>
      </c>
      <c r="G84" s="24">
        <v>7000</v>
      </c>
      <c r="H84" s="24">
        <v>14081.2</v>
      </c>
      <c r="I84" s="24">
        <v>14081.2</v>
      </c>
      <c r="J84" s="24">
        <v>6150.3</v>
      </c>
      <c r="K84" s="24">
        <v>6150.3</v>
      </c>
      <c r="L84" s="24">
        <v>6150.3</v>
      </c>
    </row>
    <row r="85" spans="1:12" s="10" customFormat="1" ht="126" x14ac:dyDescent="0.25">
      <c r="A85" s="31" t="s">
        <v>319</v>
      </c>
      <c r="B85" s="11" t="s">
        <v>167</v>
      </c>
      <c r="C85" s="8" t="s">
        <v>254</v>
      </c>
      <c r="D85" s="12" t="s">
        <v>255</v>
      </c>
      <c r="E85" s="25" t="s">
        <v>7</v>
      </c>
      <c r="F85" s="31" t="s">
        <v>319</v>
      </c>
      <c r="G85" s="24">
        <v>0</v>
      </c>
      <c r="H85" s="24">
        <v>112.1</v>
      </c>
      <c r="I85" s="24">
        <v>112.1</v>
      </c>
      <c r="J85" s="24">
        <v>0</v>
      </c>
      <c r="K85" s="24">
        <v>0</v>
      </c>
      <c r="L85" s="24">
        <v>0</v>
      </c>
    </row>
    <row r="86" spans="1:12" s="10" customFormat="1" ht="126" x14ac:dyDescent="0.25">
      <c r="A86" s="31" t="s">
        <v>320</v>
      </c>
      <c r="B86" s="11" t="s">
        <v>167</v>
      </c>
      <c r="C86" s="8" t="s">
        <v>76</v>
      </c>
      <c r="D86" s="12" t="s">
        <v>14</v>
      </c>
      <c r="E86" s="25" t="s">
        <v>7</v>
      </c>
      <c r="F86" s="31" t="s">
        <v>320</v>
      </c>
      <c r="G86" s="24">
        <v>13000</v>
      </c>
      <c r="H86" s="24">
        <v>24484.3</v>
      </c>
      <c r="I86" s="24">
        <v>24484.3</v>
      </c>
      <c r="J86" s="24">
        <v>26000</v>
      </c>
      <c r="K86" s="24">
        <v>26000</v>
      </c>
      <c r="L86" s="24">
        <v>26000</v>
      </c>
    </row>
    <row r="87" spans="1:12" s="10" customFormat="1" ht="126" x14ac:dyDescent="0.25">
      <c r="A87" s="31" t="s">
        <v>321</v>
      </c>
      <c r="B87" s="11" t="s">
        <v>167</v>
      </c>
      <c r="C87" s="8" t="s">
        <v>77</v>
      </c>
      <c r="D87" s="12" t="s">
        <v>15</v>
      </c>
      <c r="E87" s="25" t="s">
        <v>7</v>
      </c>
      <c r="F87" s="31" t="s">
        <v>321</v>
      </c>
      <c r="G87" s="24">
        <v>200</v>
      </c>
      <c r="H87" s="24">
        <v>4112.8</v>
      </c>
      <c r="I87" s="24">
        <v>4112.8</v>
      </c>
      <c r="J87" s="24">
        <v>4500</v>
      </c>
      <c r="K87" s="24">
        <v>4500</v>
      </c>
      <c r="L87" s="24">
        <v>4500</v>
      </c>
    </row>
    <row r="88" spans="1:12" s="10" customFormat="1" ht="126" x14ac:dyDescent="0.25">
      <c r="A88" s="31" t="s">
        <v>322</v>
      </c>
      <c r="B88" s="11" t="s">
        <v>167</v>
      </c>
      <c r="C88" s="8" t="s">
        <v>104</v>
      </c>
      <c r="D88" s="12" t="s">
        <v>43</v>
      </c>
      <c r="E88" s="25" t="s">
        <v>7</v>
      </c>
      <c r="F88" s="31" t="s">
        <v>322</v>
      </c>
      <c r="G88" s="24">
        <v>1900</v>
      </c>
      <c r="H88" s="24">
        <v>3109.5</v>
      </c>
      <c r="I88" s="24">
        <v>3109.5</v>
      </c>
      <c r="J88" s="24">
        <v>3000</v>
      </c>
      <c r="K88" s="24">
        <v>3000</v>
      </c>
      <c r="L88" s="24">
        <v>3000</v>
      </c>
    </row>
    <row r="89" spans="1:12" s="10" customFormat="1" ht="126" x14ac:dyDescent="0.25">
      <c r="A89" s="31" t="s">
        <v>323</v>
      </c>
      <c r="B89" s="11" t="s">
        <v>156</v>
      </c>
      <c r="C89" s="8" t="s">
        <v>406</v>
      </c>
      <c r="D89" s="12" t="s">
        <v>407</v>
      </c>
      <c r="E89" s="25" t="s">
        <v>7</v>
      </c>
      <c r="F89" s="31" t="s">
        <v>323</v>
      </c>
      <c r="G89" s="24">
        <v>0</v>
      </c>
      <c r="H89" s="24">
        <v>120</v>
      </c>
      <c r="I89" s="24">
        <v>120</v>
      </c>
      <c r="J89" s="24">
        <v>0</v>
      </c>
      <c r="K89" s="24">
        <v>0</v>
      </c>
      <c r="L89" s="24">
        <v>0</v>
      </c>
    </row>
    <row r="90" spans="1:12" s="10" customFormat="1" ht="126" x14ac:dyDescent="0.25">
      <c r="A90" s="31" t="s">
        <v>324</v>
      </c>
      <c r="B90" s="11" t="s">
        <v>156</v>
      </c>
      <c r="C90" s="8" t="s">
        <v>218</v>
      </c>
      <c r="D90" s="12" t="s">
        <v>217</v>
      </c>
      <c r="E90" s="25" t="s">
        <v>7</v>
      </c>
      <c r="F90" s="31" t="s">
        <v>324</v>
      </c>
      <c r="G90" s="24">
        <v>0</v>
      </c>
      <c r="H90" s="24">
        <v>0</v>
      </c>
      <c r="I90" s="24">
        <v>0</v>
      </c>
      <c r="J90" s="24">
        <v>10</v>
      </c>
      <c r="K90" s="24">
        <v>10</v>
      </c>
      <c r="L90" s="24">
        <v>10</v>
      </c>
    </row>
    <row r="91" spans="1:12" s="10" customFormat="1" ht="126" x14ac:dyDescent="0.25">
      <c r="A91" s="31" t="s">
        <v>325</v>
      </c>
      <c r="B91" s="11" t="s">
        <v>168</v>
      </c>
      <c r="C91" s="8" t="s">
        <v>103</v>
      </c>
      <c r="D91" s="12" t="s">
        <v>41</v>
      </c>
      <c r="E91" s="25" t="s">
        <v>7</v>
      </c>
      <c r="F91" s="31" t="s">
        <v>325</v>
      </c>
      <c r="G91" s="24">
        <v>0</v>
      </c>
      <c r="H91" s="24">
        <v>7.8</v>
      </c>
      <c r="I91" s="24">
        <v>0</v>
      </c>
      <c r="J91" s="24">
        <v>0</v>
      </c>
      <c r="K91" s="24">
        <v>0</v>
      </c>
      <c r="L91" s="24">
        <v>0</v>
      </c>
    </row>
    <row r="92" spans="1:12" s="10" customFormat="1" ht="126" x14ac:dyDescent="0.25">
      <c r="A92" s="31" t="s">
        <v>326</v>
      </c>
      <c r="B92" s="11" t="s">
        <v>168</v>
      </c>
      <c r="C92" s="8" t="s">
        <v>256</v>
      </c>
      <c r="D92" s="12" t="s">
        <v>257</v>
      </c>
      <c r="E92" s="25" t="s">
        <v>7</v>
      </c>
      <c r="F92" s="31" t="s">
        <v>326</v>
      </c>
      <c r="G92" s="24">
        <v>63</v>
      </c>
      <c r="H92" s="24">
        <v>87.9</v>
      </c>
      <c r="I92" s="24">
        <v>87.9</v>
      </c>
      <c r="J92" s="24">
        <v>83</v>
      </c>
      <c r="K92" s="24">
        <v>83</v>
      </c>
      <c r="L92" s="24">
        <v>83</v>
      </c>
    </row>
    <row r="93" spans="1:12" s="10" customFormat="1" ht="126" x14ac:dyDescent="0.25">
      <c r="A93" s="31" t="s">
        <v>327</v>
      </c>
      <c r="B93" s="11" t="s">
        <v>165</v>
      </c>
      <c r="C93" s="8" t="s">
        <v>128</v>
      </c>
      <c r="D93" s="12" t="s">
        <v>64</v>
      </c>
      <c r="E93" s="25" t="s">
        <v>7</v>
      </c>
      <c r="F93" s="31" t="s">
        <v>327</v>
      </c>
      <c r="G93" s="24">
        <v>212100.6</v>
      </c>
      <c r="H93" s="24">
        <v>202659.6</v>
      </c>
      <c r="I93" s="24">
        <v>211653.1</v>
      </c>
      <c r="J93" s="24">
        <v>0</v>
      </c>
      <c r="K93" s="24">
        <v>203028</v>
      </c>
      <c r="L93" s="24">
        <v>90076.5</v>
      </c>
    </row>
    <row r="94" spans="1:12" s="10" customFormat="1" ht="126" x14ac:dyDescent="0.25">
      <c r="A94" s="31" t="s">
        <v>509</v>
      </c>
      <c r="B94" s="11" t="s">
        <v>165</v>
      </c>
      <c r="C94" s="8" t="s">
        <v>127</v>
      </c>
      <c r="D94" s="12" t="s">
        <v>63</v>
      </c>
      <c r="E94" s="25" t="s">
        <v>7</v>
      </c>
      <c r="F94" s="31" t="s">
        <v>509</v>
      </c>
      <c r="G94" s="24">
        <v>209620</v>
      </c>
      <c r="H94" s="24">
        <v>650581.69999999995</v>
      </c>
      <c r="I94" s="24">
        <v>674031.7</v>
      </c>
      <c r="J94" s="24">
        <v>0</v>
      </c>
      <c r="K94" s="24">
        <v>0</v>
      </c>
      <c r="L94" s="24">
        <v>0</v>
      </c>
    </row>
    <row r="95" spans="1:12" s="10" customFormat="1" ht="126" x14ac:dyDescent="0.25">
      <c r="A95" s="31" t="s">
        <v>328</v>
      </c>
      <c r="B95" s="11" t="s">
        <v>165</v>
      </c>
      <c r="C95" s="8" t="s">
        <v>126</v>
      </c>
      <c r="D95" s="12" t="s">
        <v>62</v>
      </c>
      <c r="E95" s="25" t="s">
        <v>7</v>
      </c>
      <c r="F95" s="31" t="s">
        <v>328</v>
      </c>
      <c r="G95" s="24">
        <v>172448.2</v>
      </c>
      <c r="H95" s="24">
        <v>159892.5</v>
      </c>
      <c r="I95" s="24">
        <v>172448.2</v>
      </c>
      <c r="J95" s="24">
        <v>55578.8</v>
      </c>
      <c r="K95" s="24">
        <v>0</v>
      </c>
      <c r="L95" s="24">
        <v>0</v>
      </c>
    </row>
    <row r="96" spans="1:12" s="10" customFormat="1" ht="126" x14ac:dyDescent="0.25">
      <c r="A96" s="31" t="s">
        <v>510</v>
      </c>
      <c r="B96" s="11" t="s">
        <v>165</v>
      </c>
      <c r="C96" s="8" t="s">
        <v>220</v>
      </c>
      <c r="D96" s="12" t="s">
        <v>65</v>
      </c>
      <c r="E96" s="25" t="s">
        <v>7</v>
      </c>
      <c r="F96" s="31" t="s">
        <v>510</v>
      </c>
      <c r="G96" s="24">
        <v>5630.3</v>
      </c>
      <c r="H96" s="24">
        <v>5630.3</v>
      </c>
      <c r="I96" s="24">
        <v>5630.3</v>
      </c>
      <c r="J96" s="24">
        <v>11692.6</v>
      </c>
      <c r="K96" s="24">
        <v>17462.099999999999</v>
      </c>
      <c r="L96" s="24">
        <v>17481.599999999999</v>
      </c>
    </row>
    <row r="97" spans="1:12" s="10" customFormat="1" ht="126" x14ac:dyDescent="0.25">
      <c r="A97" s="31" t="s">
        <v>511</v>
      </c>
      <c r="B97" s="11" t="s">
        <v>165</v>
      </c>
      <c r="C97" s="8" t="s">
        <v>221</v>
      </c>
      <c r="D97" s="12" t="s">
        <v>489</v>
      </c>
      <c r="E97" s="25" t="s">
        <v>7</v>
      </c>
      <c r="F97" s="31" t="s">
        <v>511</v>
      </c>
      <c r="G97" s="24">
        <v>1016</v>
      </c>
      <c r="H97" s="24">
        <v>1016</v>
      </c>
      <c r="I97" s="24">
        <v>1016</v>
      </c>
      <c r="J97" s="24">
        <v>1720</v>
      </c>
      <c r="K97" s="24">
        <v>0</v>
      </c>
      <c r="L97" s="24">
        <v>0</v>
      </c>
    </row>
    <row r="98" spans="1:12" s="10" customFormat="1" ht="126" x14ac:dyDescent="0.25">
      <c r="A98" s="31" t="s">
        <v>329</v>
      </c>
      <c r="B98" s="11" t="s">
        <v>165</v>
      </c>
      <c r="C98" s="8" t="s">
        <v>408</v>
      </c>
      <c r="D98" s="12" t="s">
        <v>50</v>
      </c>
      <c r="E98" s="25" t="s">
        <v>7</v>
      </c>
      <c r="F98" s="31" t="s">
        <v>329</v>
      </c>
      <c r="G98" s="24">
        <v>0</v>
      </c>
      <c r="H98" s="24">
        <v>146.69999999999999</v>
      </c>
      <c r="I98" s="24">
        <v>146.80000000000001</v>
      </c>
      <c r="J98" s="24">
        <v>0</v>
      </c>
      <c r="K98" s="24">
        <v>0</v>
      </c>
      <c r="L98" s="24">
        <v>0</v>
      </c>
    </row>
    <row r="99" spans="1:12" s="10" customFormat="1" ht="126" x14ac:dyDescent="0.25">
      <c r="A99" s="31" t="s">
        <v>330</v>
      </c>
      <c r="B99" s="11" t="s">
        <v>165</v>
      </c>
      <c r="C99" s="8" t="s">
        <v>123</v>
      </c>
      <c r="D99" s="12" t="s">
        <v>59</v>
      </c>
      <c r="E99" s="25" t="s">
        <v>7</v>
      </c>
      <c r="F99" s="31" t="s">
        <v>330</v>
      </c>
      <c r="G99" s="24">
        <v>116230.3</v>
      </c>
      <c r="H99" s="24">
        <v>109695.9</v>
      </c>
      <c r="I99" s="24">
        <v>114450.7</v>
      </c>
      <c r="J99" s="24">
        <v>71262.7</v>
      </c>
      <c r="K99" s="24">
        <v>71262.7</v>
      </c>
      <c r="L99" s="24">
        <v>85515.3</v>
      </c>
    </row>
    <row r="100" spans="1:12" s="10" customFormat="1" ht="126" x14ac:dyDescent="0.25">
      <c r="A100" s="31" t="s">
        <v>331</v>
      </c>
      <c r="B100" s="11" t="s">
        <v>170</v>
      </c>
      <c r="C100" s="8" t="s">
        <v>409</v>
      </c>
      <c r="D100" s="12" t="s">
        <v>3</v>
      </c>
      <c r="E100" s="25" t="s">
        <v>7</v>
      </c>
      <c r="F100" s="31" t="s">
        <v>331</v>
      </c>
      <c r="G100" s="24">
        <v>0</v>
      </c>
      <c r="H100" s="24">
        <v>-542.6</v>
      </c>
      <c r="I100" s="24">
        <v>0</v>
      </c>
      <c r="J100" s="24">
        <v>0</v>
      </c>
      <c r="K100" s="24">
        <v>0</v>
      </c>
      <c r="L100" s="24">
        <v>0</v>
      </c>
    </row>
    <row r="101" spans="1:12" s="10" customFormat="1" ht="110.25" x14ac:dyDescent="0.25">
      <c r="A101" s="31" t="s">
        <v>332</v>
      </c>
      <c r="B101" s="11" t="s">
        <v>164</v>
      </c>
      <c r="C101" s="8" t="s">
        <v>410</v>
      </c>
      <c r="D101" s="12" t="s">
        <v>396</v>
      </c>
      <c r="E101" s="25" t="s">
        <v>1</v>
      </c>
      <c r="F101" s="31" t="s">
        <v>332</v>
      </c>
      <c r="G101" s="24">
        <v>0</v>
      </c>
      <c r="H101" s="24">
        <v>227.8</v>
      </c>
      <c r="I101" s="24">
        <v>0</v>
      </c>
      <c r="J101" s="24">
        <v>0</v>
      </c>
      <c r="K101" s="24">
        <v>0</v>
      </c>
      <c r="L101" s="24">
        <v>0</v>
      </c>
    </row>
    <row r="102" spans="1:12" s="10" customFormat="1" ht="110.25" x14ac:dyDescent="0.25">
      <c r="A102" s="31" t="s">
        <v>333</v>
      </c>
      <c r="B102" s="11" t="s">
        <v>168</v>
      </c>
      <c r="C102" s="8" t="s">
        <v>487</v>
      </c>
      <c r="D102" s="12" t="s">
        <v>41</v>
      </c>
      <c r="E102" s="25" t="s">
        <v>1</v>
      </c>
      <c r="F102" s="31" t="s">
        <v>333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</row>
    <row r="103" spans="1:12" s="10" customFormat="1" ht="110.25" x14ac:dyDescent="0.25">
      <c r="A103" s="31" t="s">
        <v>334</v>
      </c>
      <c r="B103" s="11" t="s">
        <v>168</v>
      </c>
      <c r="C103" s="8" t="s">
        <v>411</v>
      </c>
      <c r="D103" s="12" t="s">
        <v>412</v>
      </c>
      <c r="E103" s="25" t="s">
        <v>1</v>
      </c>
      <c r="F103" s="31" t="s">
        <v>334</v>
      </c>
      <c r="G103" s="24">
        <v>0</v>
      </c>
      <c r="H103" s="24">
        <v>2</v>
      </c>
      <c r="I103" s="24">
        <v>2</v>
      </c>
      <c r="J103" s="24">
        <v>0</v>
      </c>
      <c r="K103" s="24">
        <v>0</v>
      </c>
      <c r="L103" s="24">
        <v>0</v>
      </c>
    </row>
    <row r="104" spans="1:12" s="10" customFormat="1" ht="110.25" x14ac:dyDescent="0.25">
      <c r="A104" s="31" t="s">
        <v>512</v>
      </c>
      <c r="B104" s="11" t="s">
        <v>165</v>
      </c>
      <c r="C104" s="8" t="s">
        <v>108</v>
      </c>
      <c r="D104" s="12" t="s">
        <v>50</v>
      </c>
      <c r="E104" s="25" t="s">
        <v>1</v>
      </c>
      <c r="F104" s="31" t="s">
        <v>512</v>
      </c>
      <c r="G104" s="24">
        <v>18058.7</v>
      </c>
      <c r="H104" s="24">
        <v>15564.6</v>
      </c>
      <c r="I104" s="24">
        <v>20116.2</v>
      </c>
      <c r="J104" s="24">
        <v>20864.3</v>
      </c>
      <c r="K104" s="24">
        <v>20864.3</v>
      </c>
      <c r="L104" s="24">
        <v>20864.3</v>
      </c>
    </row>
    <row r="105" spans="1:12" s="10" customFormat="1" ht="110.25" x14ac:dyDescent="0.25">
      <c r="A105" s="31" t="s">
        <v>335</v>
      </c>
      <c r="B105" s="11" t="s">
        <v>165</v>
      </c>
      <c r="C105" s="8" t="s">
        <v>118</v>
      </c>
      <c r="D105" s="12" t="s">
        <v>54</v>
      </c>
      <c r="E105" s="25" t="s">
        <v>1</v>
      </c>
      <c r="F105" s="31" t="s">
        <v>335</v>
      </c>
      <c r="G105" s="24">
        <v>32271.1</v>
      </c>
      <c r="H105" s="24">
        <v>26688.3</v>
      </c>
      <c r="I105" s="24">
        <v>29437.8</v>
      </c>
      <c r="J105" s="24">
        <v>31041</v>
      </c>
      <c r="K105" s="24">
        <v>32246.799999999999</v>
      </c>
      <c r="L105" s="24">
        <v>33500.9</v>
      </c>
    </row>
    <row r="106" spans="1:12" s="10" customFormat="1" ht="110.25" x14ac:dyDescent="0.25">
      <c r="A106" s="31" t="s">
        <v>336</v>
      </c>
      <c r="B106" s="11" t="s">
        <v>165</v>
      </c>
      <c r="C106" s="8" t="s">
        <v>122</v>
      </c>
      <c r="D106" s="12" t="s">
        <v>58</v>
      </c>
      <c r="E106" s="25" t="s">
        <v>1</v>
      </c>
      <c r="F106" s="31" t="s">
        <v>336</v>
      </c>
      <c r="G106" s="24">
        <v>119587.1</v>
      </c>
      <c r="H106" s="24">
        <v>76705.5</v>
      </c>
      <c r="I106" s="24">
        <f>117354.3-21970.9</f>
        <v>95383.4</v>
      </c>
      <c r="J106" s="24">
        <v>134668.20000000001</v>
      </c>
      <c r="K106" s="24">
        <v>140486.6</v>
      </c>
      <c r="L106" s="24">
        <v>147879.20000000001</v>
      </c>
    </row>
    <row r="107" spans="1:12" s="10" customFormat="1" ht="110.25" x14ac:dyDescent="0.25">
      <c r="A107" s="31" t="s">
        <v>337</v>
      </c>
      <c r="B107" s="11" t="s">
        <v>165</v>
      </c>
      <c r="C107" s="8" t="s">
        <v>113</v>
      </c>
      <c r="D107" s="12" t="s">
        <v>51</v>
      </c>
      <c r="E107" s="25" t="s">
        <v>1</v>
      </c>
      <c r="F107" s="31" t="s">
        <v>337</v>
      </c>
      <c r="G107" s="24">
        <v>447273.8</v>
      </c>
      <c r="H107" s="24">
        <f>397354.2+0.2</f>
        <v>397354.4</v>
      </c>
      <c r="I107" s="24">
        <f>456884.2-0.2</f>
        <v>456884</v>
      </c>
      <c r="J107" s="24">
        <v>460537.3</v>
      </c>
      <c r="K107" s="24">
        <v>474392.7</v>
      </c>
      <c r="L107" s="24">
        <v>488312.5</v>
      </c>
    </row>
    <row r="108" spans="1:12" s="10" customFormat="1" ht="110.25" x14ac:dyDescent="0.25">
      <c r="A108" s="31" t="s">
        <v>338</v>
      </c>
      <c r="B108" s="11" t="s">
        <v>165</v>
      </c>
      <c r="C108" s="8" t="s">
        <v>124</v>
      </c>
      <c r="D108" s="12" t="s">
        <v>60</v>
      </c>
      <c r="E108" s="25" t="s">
        <v>1</v>
      </c>
      <c r="F108" s="31" t="s">
        <v>338</v>
      </c>
      <c r="G108" s="24">
        <v>96311.7</v>
      </c>
      <c r="H108" s="24">
        <v>97141.3</v>
      </c>
      <c r="I108" s="24">
        <v>107793.7</v>
      </c>
      <c r="J108" s="24">
        <v>107007.9</v>
      </c>
      <c r="K108" s="24">
        <v>107473.7</v>
      </c>
      <c r="L108" s="24">
        <v>108103</v>
      </c>
    </row>
    <row r="109" spans="1:12" s="10" customFormat="1" ht="110.25" x14ac:dyDescent="0.25">
      <c r="A109" s="31" t="s">
        <v>339</v>
      </c>
      <c r="B109" s="11" t="s">
        <v>165</v>
      </c>
      <c r="C109" s="8" t="s">
        <v>120</v>
      </c>
      <c r="D109" s="12" t="s">
        <v>56</v>
      </c>
      <c r="E109" s="25" t="s">
        <v>1</v>
      </c>
      <c r="F109" s="31" t="s">
        <v>339</v>
      </c>
      <c r="G109" s="24">
        <v>17401</v>
      </c>
      <c r="H109" s="24">
        <v>17390</v>
      </c>
      <c r="I109" s="24">
        <f>17401-11</f>
        <v>17390</v>
      </c>
      <c r="J109" s="24">
        <v>18279.400000000001</v>
      </c>
      <c r="K109" s="24">
        <v>19010.599999999999</v>
      </c>
      <c r="L109" s="24">
        <v>19771</v>
      </c>
    </row>
    <row r="110" spans="1:12" s="10" customFormat="1" ht="110.25" x14ac:dyDescent="0.25">
      <c r="A110" s="31" t="s">
        <v>340</v>
      </c>
      <c r="B110" s="11" t="s">
        <v>165</v>
      </c>
      <c r="C110" s="8" t="s">
        <v>119</v>
      </c>
      <c r="D110" s="12" t="s">
        <v>55</v>
      </c>
      <c r="E110" s="25" t="s">
        <v>1</v>
      </c>
      <c r="F110" s="31" t="s">
        <v>340</v>
      </c>
      <c r="G110" s="24">
        <v>101918.1</v>
      </c>
      <c r="H110" s="24">
        <v>78401.399999999994</v>
      </c>
      <c r="I110" s="24">
        <v>93518.1</v>
      </c>
      <c r="J110" s="24">
        <v>97103.8</v>
      </c>
      <c r="K110" s="24">
        <v>97093.2</v>
      </c>
      <c r="L110" s="24">
        <v>97093.2</v>
      </c>
    </row>
    <row r="111" spans="1:12" s="10" customFormat="1" ht="110.25" x14ac:dyDescent="0.25">
      <c r="A111" s="31" t="s">
        <v>341</v>
      </c>
      <c r="B111" s="11" t="s">
        <v>165</v>
      </c>
      <c r="C111" s="8" t="s">
        <v>222</v>
      </c>
      <c r="D111" s="12" t="s">
        <v>46</v>
      </c>
      <c r="E111" s="25" t="s">
        <v>1</v>
      </c>
      <c r="F111" s="31" t="s">
        <v>341</v>
      </c>
      <c r="G111" s="24">
        <v>1916.2</v>
      </c>
      <c r="H111" s="24">
        <v>1031.4000000000001</v>
      </c>
      <c r="I111" s="24">
        <f>1330.9-299.5</f>
        <v>1031.4000000000001</v>
      </c>
      <c r="J111" s="24">
        <v>0</v>
      </c>
      <c r="K111" s="24">
        <v>300</v>
      </c>
      <c r="L111" s="24">
        <v>0</v>
      </c>
    </row>
    <row r="112" spans="1:12" s="10" customFormat="1" ht="110.25" x14ac:dyDescent="0.25">
      <c r="A112" s="31" t="s">
        <v>513</v>
      </c>
      <c r="B112" s="11" t="s">
        <v>165</v>
      </c>
      <c r="C112" s="8" t="s">
        <v>413</v>
      </c>
      <c r="D112" s="12" t="s">
        <v>414</v>
      </c>
      <c r="E112" s="25" t="s">
        <v>1</v>
      </c>
      <c r="F112" s="31" t="s">
        <v>513</v>
      </c>
      <c r="G112" s="24">
        <v>0</v>
      </c>
      <c r="H112" s="24">
        <v>25</v>
      </c>
      <c r="I112" s="24">
        <v>25</v>
      </c>
      <c r="J112" s="24">
        <v>0</v>
      </c>
      <c r="K112" s="24">
        <v>0</v>
      </c>
      <c r="L112" s="24">
        <v>0</v>
      </c>
    </row>
    <row r="113" spans="1:12" s="10" customFormat="1" ht="110.25" x14ac:dyDescent="0.25">
      <c r="A113" s="31" t="s">
        <v>342</v>
      </c>
      <c r="B113" s="11" t="s">
        <v>169</v>
      </c>
      <c r="C113" s="8" t="s">
        <v>415</v>
      </c>
      <c r="D113" s="12" t="s">
        <v>416</v>
      </c>
      <c r="E113" s="25" t="s">
        <v>1</v>
      </c>
      <c r="F113" s="31" t="s">
        <v>342</v>
      </c>
      <c r="G113" s="24">
        <v>0</v>
      </c>
      <c r="H113" s="24">
        <v>-1.4</v>
      </c>
      <c r="I113" s="24">
        <v>0</v>
      </c>
      <c r="J113" s="24">
        <v>0</v>
      </c>
      <c r="K113" s="24">
        <v>0</v>
      </c>
      <c r="L113" s="24">
        <v>0</v>
      </c>
    </row>
    <row r="114" spans="1:12" s="10" customFormat="1" ht="157.5" x14ac:dyDescent="0.25">
      <c r="A114" s="31" t="s">
        <v>343</v>
      </c>
      <c r="B114" s="11" t="s">
        <v>169</v>
      </c>
      <c r="C114" s="8" t="s">
        <v>417</v>
      </c>
      <c r="D114" s="12" t="s">
        <v>418</v>
      </c>
      <c r="E114" s="25" t="s">
        <v>1</v>
      </c>
      <c r="F114" s="31" t="s">
        <v>343</v>
      </c>
      <c r="G114" s="24">
        <v>0</v>
      </c>
      <c r="H114" s="24">
        <v>-11.4</v>
      </c>
      <c r="I114" s="24">
        <v>0</v>
      </c>
      <c r="J114" s="24">
        <v>0</v>
      </c>
      <c r="K114" s="24">
        <v>0</v>
      </c>
      <c r="L114" s="24">
        <v>0</v>
      </c>
    </row>
    <row r="115" spans="1:12" s="10" customFormat="1" ht="110.25" x14ac:dyDescent="0.25">
      <c r="A115" s="31" t="s">
        <v>514</v>
      </c>
      <c r="B115" s="11" t="s">
        <v>169</v>
      </c>
      <c r="C115" s="8" t="s">
        <v>69</v>
      </c>
      <c r="D115" s="12" t="s">
        <v>3</v>
      </c>
      <c r="E115" s="25" t="s">
        <v>1</v>
      </c>
      <c r="F115" s="31" t="s">
        <v>514</v>
      </c>
      <c r="G115" s="24">
        <v>0</v>
      </c>
      <c r="H115" s="24">
        <v>-215</v>
      </c>
      <c r="I115" s="24">
        <v>0</v>
      </c>
      <c r="J115" s="24">
        <v>0</v>
      </c>
      <c r="K115" s="24">
        <v>0</v>
      </c>
      <c r="L115" s="24">
        <v>0</v>
      </c>
    </row>
    <row r="116" spans="1:12" s="10" customFormat="1" ht="94.5" x14ac:dyDescent="0.25">
      <c r="A116" s="31" t="s">
        <v>515</v>
      </c>
      <c r="B116" s="11" t="s">
        <v>164</v>
      </c>
      <c r="C116" s="8" t="s">
        <v>419</v>
      </c>
      <c r="D116" s="12" t="s">
        <v>420</v>
      </c>
      <c r="E116" s="25" t="s">
        <v>4</v>
      </c>
      <c r="F116" s="31" t="s">
        <v>515</v>
      </c>
      <c r="G116" s="24">
        <v>0</v>
      </c>
      <c r="H116" s="24">
        <v>562</v>
      </c>
      <c r="I116" s="24">
        <v>562</v>
      </c>
      <c r="J116" s="24">
        <v>560</v>
      </c>
      <c r="K116" s="24">
        <v>560</v>
      </c>
      <c r="L116" s="24">
        <v>560</v>
      </c>
    </row>
    <row r="117" spans="1:12" s="10" customFormat="1" ht="94.5" x14ac:dyDescent="0.25">
      <c r="A117" s="31" t="s">
        <v>344</v>
      </c>
      <c r="B117" s="11" t="s">
        <v>164</v>
      </c>
      <c r="C117" s="8" t="s">
        <v>421</v>
      </c>
      <c r="D117" s="12" t="s">
        <v>422</v>
      </c>
      <c r="E117" s="25" t="s">
        <v>4</v>
      </c>
      <c r="F117" s="31" t="s">
        <v>344</v>
      </c>
      <c r="G117" s="24">
        <v>600</v>
      </c>
      <c r="H117" s="24">
        <v>5.7</v>
      </c>
      <c r="I117" s="24">
        <v>5.7</v>
      </c>
      <c r="J117" s="24">
        <v>10</v>
      </c>
      <c r="K117" s="24">
        <v>10</v>
      </c>
      <c r="L117" s="24">
        <v>10</v>
      </c>
    </row>
    <row r="118" spans="1:12" s="10" customFormat="1" ht="94.5" x14ac:dyDescent="0.25">
      <c r="A118" s="31" t="s">
        <v>345</v>
      </c>
      <c r="B118" s="11" t="s">
        <v>164</v>
      </c>
      <c r="C118" s="8" t="s">
        <v>423</v>
      </c>
      <c r="D118" s="12" t="s">
        <v>424</v>
      </c>
      <c r="E118" s="25" t="s">
        <v>4</v>
      </c>
      <c r="F118" s="31" t="s">
        <v>345</v>
      </c>
      <c r="G118" s="24">
        <v>0</v>
      </c>
      <c r="H118" s="24">
        <v>4111.8</v>
      </c>
      <c r="I118" s="24">
        <v>0</v>
      </c>
      <c r="J118" s="24">
        <v>0</v>
      </c>
      <c r="K118" s="24">
        <v>0</v>
      </c>
      <c r="L118" s="24">
        <v>0</v>
      </c>
    </row>
    <row r="119" spans="1:12" s="10" customFormat="1" ht="94.5" x14ac:dyDescent="0.25">
      <c r="A119" s="31" t="s">
        <v>346</v>
      </c>
      <c r="B119" s="11" t="s">
        <v>168</v>
      </c>
      <c r="C119" s="8" t="s">
        <v>488</v>
      </c>
      <c r="D119" s="12" t="s">
        <v>41</v>
      </c>
      <c r="E119" s="25" t="s">
        <v>4</v>
      </c>
      <c r="F119" s="31" t="s">
        <v>346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</row>
    <row r="120" spans="1:12" s="10" customFormat="1" ht="94.5" x14ac:dyDescent="0.25">
      <c r="A120" s="31" t="s">
        <v>347</v>
      </c>
      <c r="B120" s="11" t="s">
        <v>168</v>
      </c>
      <c r="C120" s="8" t="s">
        <v>425</v>
      </c>
      <c r="D120" s="12" t="s">
        <v>426</v>
      </c>
      <c r="E120" s="25" t="s">
        <v>4</v>
      </c>
      <c r="F120" s="31" t="s">
        <v>347</v>
      </c>
      <c r="G120" s="24">
        <v>0</v>
      </c>
      <c r="H120" s="24">
        <v>50</v>
      </c>
      <c r="I120" s="24">
        <v>50</v>
      </c>
      <c r="J120" s="24">
        <v>0</v>
      </c>
      <c r="K120" s="24">
        <v>0</v>
      </c>
      <c r="L120" s="24">
        <v>0</v>
      </c>
    </row>
    <row r="121" spans="1:12" s="10" customFormat="1" ht="60.75" customHeight="1" x14ac:dyDescent="0.25">
      <c r="A121" s="31" t="s">
        <v>348</v>
      </c>
      <c r="B121" s="11" t="s">
        <v>168</v>
      </c>
      <c r="C121" s="8" t="s">
        <v>427</v>
      </c>
      <c r="D121" s="12" t="s">
        <v>428</v>
      </c>
      <c r="E121" s="25" t="s">
        <v>4</v>
      </c>
      <c r="F121" s="31" t="s">
        <v>348</v>
      </c>
      <c r="G121" s="24">
        <v>0</v>
      </c>
      <c r="H121" s="24">
        <v>15</v>
      </c>
      <c r="I121" s="24">
        <v>15</v>
      </c>
      <c r="J121" s="24">
        <v>0</v>
      </c>
      <c r="K121" s="24">
        <v>0</v>
      </c>
      <c r="L121" s="24">
        <v>0</v>
      </c>
    </row>
    <row r="122" spans="1:12" s="10" customFormat="1" ht="60.75" customHeight="1" x14ac:dyDescent="0.25">
      <c r="A122" s="31" t="s">
        <v>516</v>
      </c>
      <c r="B122" s="11" t="s">
        <v>168</v>
      </c>
      <c r="C122" s="8" t="s">
        <v>429</v>
      </c>
      <c r="D122" s="12" t="s">
        <v>430</v>
      </c>
      <c r="E122" s="25" t="s">
        <v>4</v>
      </c>
      <c r="F122" s="31" t="s">
        <v>516</v>
      </c>
      <c r="G122" s="24">
        <v>0</v>
      </c>
      <c r="H122" s="24">
        <v>15</v>
      </c>
      <c r="I122" s="24">
        <v>15</v>
      </c>
      <c r="J122" s="24">
        <v>0</v>
      </c>
      <c r="K122" s="24">
        <v>0</v>
      </c>
      <c r="L122" s="24">
        <v>0</v>
      </c>
    </row>
    <row r="123" spans="1:12" s="10" customFormat="1" ht="60.75" customHeight="1" x14ac:dyDescent="0.25">
      <c r="A123" s="31" t="s">
        <v>349</v>
      </c>
      <c r="B123" s="11" t="s">
        <v>168</v>
      </c>
      <c r="C123" s="8" t="s">
        <v>431</v>
      </c>
      <c r="D123" s="12" t="s">
        <v>432</v>
      </c>
      <c r="E123" s="25" t="s">
        <v>4</v>
      </c>
      <c r="F123" s="31" t="s">
        <v>349</v>
      </c>
      <c r="G123" s="24">
        <v>0</v>
      </c>
      <c r="H123" s="24">
        <v>1</v>
      </c>
      <c r="I123" s="24">
        <v>1</v>
      </c>
      <c r="J123" s="24">
        <v>0</v>
      </c>
      <c r="K123" s="24">
        <v>0</v>
      </c>
      <c r="L123" s="24">
        <v>0</v>
      </c>
    </row>
    <row r="124" spans="1:12" s="10" customFormat="1" ht="91.5" customHeight="1" x14ac:dyDescent="0.25">
      <c r="A124" s="31" t="s">
        <v>350</v>
      </c>
      <c r="B124" s="11" t="s">
        <v>168</v>
      </c>
      <c r="C124" s="8" t="s">
        <v>433</v>
      </c>
      <c r="D124" s="12" t="s">
        <v>434</v>
      </c>
      <c r="E124" s="25" t="s">
        <v>4</v>
      </c>
      <c r="F124" s="31" t="s">
        <v>350</v>
      </c>
      <c r="G124" s="24">
        <v>0</v>
      </c>
      <c r="H124" s="24">
        <v>1</v>
      </c>
      <c r="I124" s="24">
        <v>1</v>
      </c>
      <c r="J124" s="24">
        <v>0</v>
      </c>
      <c r="K124" s="24">
        <v>0</v>
      </c>
      <c r="L124" s="24">
        <v>0</v>
      </c>
    </row>
    <row r="125" spans="1:12" s="10" customFormat="1" ht="80.25" customHeight="1" x14ac:dyDescent="0.25">
      <c r="A125" s="31" t="s">
        <v>517</v>
      </c>
      <c r="B125" s="11" t="s">
        <v>165</v>
      </c>
      <c r="C125" s="8" t="s">
        <v>435</v>
      </c>
      <c r="D125" s="12" t="s">
        <v>67</v>
      </c>
      <c r="E125" s="25" t="s">
        <v>4</v>
      </c>
      <c r="F125" s="31" t="s">
        <v>517</v>
      </c>
      <c r="G125" s="24">
        <v>0</v>
      </c>
      <c r="H125" s="24">
        <v>0</v>
      </c>
      <c r="I125" s="24">
        <v>700</v>
      </c>
      <c r="J125" s="24">
        <v>0</v>
      </c>
      <c r="K125" s="24">
        <v>0</v>
      </c>
      <c r="L125" s="24">
        <v>0</v>
      </c>
    </row>
    <row r="126" spans="1:12" s="10" customFormat="1" ht="60.75" customHeight="1" x14ac:dyDescent="0.25">
      <c r="A126" s="31" t="s">
        <v>351</v>
      </c>
      <c r="B126" s="11" t="s">
        <v>165</v>
      </c>
      <c r="C126" s="8" t="s">
        <v>490</v>
      </c>
      <c r="D126" s="12" t="s">
        <v>491</v>
      </c>
      <c r="E126" s="25" t="s">
        <v>4</v>
      </c>
      <c r="F126" s="31" t="s">
        <v>351</v>
      </c>
      <c r="G126" s="24">
        <v>0</v>
      </c>
      <c r="H126" s="24">
        <v>0</v>
      </c>
      <c r="I126" s="24">
        <v>0</v>
      </c>
      <c r="J126" s="24">
        <v>21357.1</v>
      </c>
      <c r="K126" s="24">
        <v>0</v>
      </c>
      <c r="L126" s="24">
        <v>0</v>
      </c>
    </row>
    <row r="127" spans="1:12" s="10" customFormat="1" ht="94.5" x14ac:dyDescent="0.25">
      <c r="A127" s="31" t="s">
        <v>352</v>
      </c>
      <c r="B127" s="11" t="s">
        <v>165</v>
      </c>
      <c r="C127" s="8" t="s">
        <v>223</v>
      </c>
      <c r="D127" s="12" t="s">
        <v>224</v>
      </c>
      <c r="E127" s="25" t="s">
        <v>4</v>
      </c>
      <c r="F127" s="31" t="s">
        <v>352</v>
      </c>
      <c r="G127" s="24">
        <v>96100.1</v>
      </c>
      <c r="H127" s="24">
        <v>83174.5</v>
      </c>
      <c r="I127" s="24">
        <v>96100.1</v>
      </c>
      <c r="J127" s="24">
        <v>102293.4</v>
      </c>
      <c r="K127" s="24">
        <v>102293.4</v>
      </c>
      <c r="L127" s="24">
        <v>97383.9</v>
      </c>
    </row>
    <row r="128" spans="1:12" s="10" customFormat="1" ht="94.5" x14ac:dyDescent="0.25">
      <c r="A128" s="31" t="s">
        <v>353</v>
      </c>
      <c r="B128" s="11" t="s">
        <v>165</v>
      </c>
      <c r="C128" s="8" t="s">
        <v>492</v>
      </c>
      <c r="D128" s="12" t="s">
        <v>493</v>
      </c>
      <c r="E128" s="25" t="s">
        <v>4</v>
      </c>
      <c r="F128" s="31" t="s">
        <v>353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</row>
    <row r="129" spans="1:12" s="10" customFormat="1" ht="94.5" x14ac:dyDescent="0.25">
      <c r="A129" s="31" t="s">
        <v>354</v>
      </c>
      <c r="B129" s="11" t="s">
        <v>165</v>
      </c>
      <c r="C129" s="8" t="s">
        <v>436</v>
      </c>
      <c r="D129" s="12" t="s">
        <v>437</v>
      </c>
      <c r="E129" s="25" t="s">
        <v>4</v>
      </c>
      <c r="F129" s="31" t="s">
        <v>354</v>
      </c>
      <c r="G129" s="24">
        <v>0</v>
      </c>
      <c r="H129" s="24">
        <v>11733.9</v>
      </c>
      <c r="I129" s="24">
        <v>15928.4</v>
      </c>
      <c r="J129" s="24">
        <v>0</v>
      </c>
      <c r="K129" s="24">
        <v>0</v>
      </c>
      <c r="L129" s="24">
        <v>0</v>
      </c>
    </row>
    <row r="130" spans="1:12" s="10" customFormat="1" ht="90.75" customHeight="1" x14ac:dyDescent="0.25">
      <c r="A130" s="31" t="s">
        <v>355</v>
      </c>
      <c r="B130" s="11" t="s">
        <v>165</v>
      </c>
      <c r="C130" s="8" t="s">
        <v>438</v>
      </c>
      <c r="D130" s="12" t="s">
        <v>439</v>
      </c>
      <c r="E130" s="25" t="s">
        <v>4</v>
      </c>
      <c r="F130" s="31" t="s">
        <v>355</v>
      </c>
      <c r="G130" s="24">
        <v>0</v>
      </c>
      <c r="H130" s="24">
        <v>32911.4</v>
      </c>
      <c r="I130" s="24">
        <v>32911.4</v>
      </c>
      <c r="J130" s="24">
        <v>0</v>
      </c>
      <c r="K130" s="24">
        <v>0</v>
      </c>
      <c r="L130" s="24">
        <v>0</v>
      </c>
    </row>
    <row r="131" spans="1:12" s="10" customFormat="1" ht="94.5" x14ac:dyDescent="0.25">
      <c r="A131" s="31" t="s">
        <v>356</v>
      </c>
      <c r="B131" s="11" t="s">
        <v>165</v>
      </c>
      <c r="C131" s="8" t="s">
        <v>109</v>
      </c>
      <c r="D131" s="12" t="s">
        <v>50</v>
      </c>
      <c r="E131" s="25" t="s">
        <v>4</v>
      </c>
      <c r="F131" s="31" t="s">
        <v>356</v>
      </c>
      <c r="G131" s="24">
        <v>57526.1</v>
      </c>
      <c r="H131" s="24">
        <v>43317.3</v>
      </c>
      <c r="I131" s="24">
        <v>47072.9</v>
      </c>
      <c r="J131" s="24">
        <f>50799.1-30</f>
        <v>50769.1</v>
      </c>
      <c r="K131" s="24">
        <f>48776.4-30</f>
        <v>48746.400000000001</v>
      </c>
      <c r="L131" s="24">
        <f>48577.4-30</f>
        <v>48547.4</v>
      </c>
    </row>
    <row r="132" spans="1:12" s="10" customFormat="1" ht="94.5" x14ac:dyDescent="0.25">
      <c r="A132" s="31" t="s">
        <v>357</v>
      </c>
      <c r="B132" s="11" t="s">
        <v>165</v>
      </c>
      <c r="C132" s="8" t="s">
        <v>114</v>
      </c>
      <c r="D132" s="12" t="s">
        <v>51</v>
      </c>
      <c r="E132" s="25" t="s">
        <v>4</v>
      </c>
      <c r="F132" s="31" t="s">
        <v>357</v>
      </c>
      <c r="G132" s="24">
        <v>1590146.4</v>
      </c>
      <c r="H132" s="24">
        <v>1398265.7</v>
      </c>
      <c r="I132" s="24">
        <v>1660900</v>
      </c>
      <c r="J132" s="24">
        <v>1697409</v>
      </c>
      <c r="K132" s="24">
        <v>1699404.1</v>
      </c>
      <c r="L132" s="24">
        <v>1701479.3</v>
      </c>
    </row>
    <row r="133" spans="1:12" s="10" customFormat="1" ht="94.5" x14ac:dyDescent="0.25">
      <c r="A133" s="31" t="s">
        <v>358</v>
      </c>
      <c r="B133" s="11" t="s">
        <v>165</v>
      </c>
      <c r="C133" s="8" t="s">
        <v>117</v>
      </c>
      <c r="D133" s="12" t="s">
        <v>53</v>
      </c>
      <c r="E133" s="25" t="s">
        <v>4</v>
      </c>
      <c r="F133" s="31" t="s">
        <v>358</v>
      </c>
      <c r="G133" s="24">
        <v>25104.3</v>
      </c>
      <c r="H133" s="24">
        <v>23689.9</v>
      </c>
      <c r="I133" s="24">
        <v>27851.7</v>
      </c>
      <c r="J133" s="24">
        <v>29282.799999999999</v>
      </c>
      <c r="K133" s="24">
        <v>29282.799999999999</v>
      </c>
      <c r="L133" s="24">
        <v>29282.799999999999</v>
      </c>
    </row>
    <row r="134" spans="1:12" s="10" customFormat="1" ht="104.25" customHeight="1" x14ac:dyDescent="0.25">
      <c r="A134" s="31" t="s">
        <v>518</v>
      </c>
      <c r="B134" s="11" t="s">
        <v>165</v>
      </c>
      <c r="C134" s="8" t="s">
        <v>548</v>
      </c>
      <c r="D134" s="12" t="s">
        <v>549</v>
      </c>
      <c r="E134" s="29" t="s">
        <v>4</v>
      </c>
      <c r="F134" s="31" t="s">
        <v>518</v>
      </c>
      <c r="G134" s="24">
        <v>0</v>
      </c>
      <c r="H134" s="24">
        <v>0</v>
      </c>
      <c r="I134" s="24">
        <v>0</v>
      </c>
      <c r="J134" s="24">
        <v>7195.6</v>
      </c>
      <c r="K134" s="24">
        <v>7093.3</v>
      </c>
      <c r="L134" s="24">
        <v>7093.3</v>
      </c>
    </row>
    <row r="135" spans="1:12" s="10" customFormat="1" ht="94.5" x14ac:dyDescent="0.25">
      <c r="A135" s="31" t="s">
        <v>359</v>
      </c>
      <c r="B135" s="11" t="s">
        <v>165</v>
      </c>
      <c r="C135" s="8" t="s">
        <v>225</v>
      </c>
      <c r="D135" s="12" t="s">
        <v>226</v>
      </c>
      <c r="E135" s="25" t="s">
        <v>4</v>
      </c>
      <c r="F135" s="31" t="s">
        <v>359</v>
      </c>
      <c r="G135" s="24">
        <v>71210.600000000006</v>
      </c>
      <c r="H135" s="24">
        <v>65927.199999999997</v>
      </c>
      <c r="I135" s="24">
        <v>71210.600000000006</v>
      </c>
      <c r="J135" s="24">
        <v>73319.199999999997</v>
      </c>
      <c r="K135" s="24">
        <v>73319.199999999997</v>
      </c>
      <c r="L135" s="24">
        <v>73319.199999999997</v>
      </c>
    </row>
    <row r="136" spans="1:12" s="10" customFormat="1" ht="94.5" x14ac:dyDescent="0.25">
      <c r="A136" s="31" t="s">
        <v>360</v>
      </c>
      <c r="B136" s="11" t="s">
        <v>170</v>
      </c>
      <c r="C136" s="8" t="s">
        <v>75</v>
      </c>
      <c r="D136" s="12" t="s">
        <v>13</v>
      </c>
      <c r="E136" s="25" t="s">
        <v>4</v>
      </c>
      <c r="F136" s="31" t="s">
        <v>360</v>
      </c>
      <c r="G136" s="24">
        <v>0</v>
      </c>
      <c r="H136" s="24">
        <v>198.1</v>
      </c>
      <c r="I136" s="24">
        <v>0</v>
      </c>
      <c r="J136" s="24">
        <v>0</v>
      </c>
      <c r="K136" s="24">
        <v>0</v>
      </c>
      <c r="L136" s="24">
        <v>0</v>
      </c>
    </row>
    <row r="137" spans="1:12" s="10" customFormat="1" ht="94.5" x14ac:dyDescent="0.25">
      <c r="A137" s="31" t="s">
        <v>519</v>
      </c>
      <c r="B137" s="11" t="s">
        <v>169</v>
      </c>
      <c r="C137" s="8" t="s">
        <v>258</v>
      </c>
      <c r="D137" s="12" t="s">
        <v>259</v>
      </c>
      <c r="E137" s="25" t="s">
        <v>4</v>
      </c>
      <c r="F137" s="31" t="s">
        <v>519</v>
      </c>
      <c r="G137" s="24">
        <v>0</v>
      </c>
      <c r="H137" s="24">
        <v>-3010.1</v>
      </c>
      <c r="I137" s="24">
        <v>0</v>
      </c>
      <c r="J137" s="24">
        <v>0</v>
      </c>
      <c r="K137" s="24">
        <v>0</v>
      </c>
      <c r="L137" s="24">
        <v>0</v>
      </c>
    </row>
    <row r="138" spans="1:12" s="10" customFormat="1" ht="94.5" x14ac:dyDescent="0.25">
      <c r="A138" s="31" t="s">
        <v>361</v>
      </c>
      <c r="B138" s="11" t="s">
        <v>169</v>
      </c>
      <c r="C138" s="8" t="s">
        <v>440</v>
      </c>
      <c r="D138" s="12" t="s">
        <v>441</v>
      </c>
      <c r="E138" s="25" t="s">
        <v>4</v>
      </c>
      <c r="F138" s="31" t="s">
        <v>361</v>
      </c>
      <c r="G138" s="24">
        <v>0</v>
      </c>
      <c r="H138" s="24">
        <v>-1087</v>
      </c>
      <c r="I138" s="24">
        <v>0</v>
      </c>
      <c r="J138" s="24">
        <v>0</v>
      </c>
      <c r="K138" s="24">
        <v>0</v>
      </c>
      <c r="L138" s="24">
        <v>0</v>
      </c>
    </row>
    <row r="139" spans="1:12" s="10" customFormat="1" ht="94.5" x14ac:dyDescent="0.25">
      <c r="A139" s="31" t="s">
        <v>362</v>
      </c>
      <c r="B139" s="11" t="s">
        <v>169</v>
      </c>
      <c r="C139" s="8" t="s">
        <v>442</v>
      </c>
      <c r="D139" s="12" t="s">
        <v>3</v>
      </c>
      <c r="E139" s="25" t="s">
        <v>4</v>
      </c>
      <c r="F139" s="31" t="s">
        <v>362</v>
      </c>
      <c r="G139" s="24">
        <v>0</v>
      </c>
      <c r="H139" s="24">
        <v>-98970</v>
      </c>
      <c r="I139" s="24">
        <v>0</v>
      </c>
      <c r="J139" s="24">
        <v>0</v>
      </c>
      <c r="K139" s="24">
        <v>0</v>
      </c>
      <c r="L139" s="24">
        <v>0</v>
      </c>
    </row>
    <row r="140" spans="1:12" s="10" customFormat="1" ht="78.75" x14ac:dyDescent="0.25">
      <c r="A140" s="31" t="s">
        <v>363</v>
      </c>
      <c r="B140" s="11" t="s">
        <v>168</v>
      </c>
      <c r="C140" s="8" t="s">
        <v>443</v>
      </c>
      <c r="D140" s="12" t="s">
        <v>444</v>
      </c>
      <c r="E140" s="25" t="s">
        <v>44</v>
      </c>
      <c r="F140" s="31" t="s">
        <v>363</v>
      </c>
      <c r="G140" s="24">
        <v>0</v>
      </c>
      <c r="H140" s="24">
        <v>5</v>
      </c>
      <c r="I140" s="24">
        <v>5</v>
      </c>
      <c r="J140" s="24">
        <v>0</v>
      </c>
      <c r="K140" s="24">
        <v>0</v>
      </c>
      <c r="L140" s="24">
        <v>0</v>
      </c>
    </row>
    <row r="141" spans="1:12" s="10" customFormat="1" ht="60" customHeight="1" x14ac:dyDescent="0.25">
      <c r="A141" s="31" t="s">
        <v>364</v>
      </c>
      <c r="B141" s="11" t="s">
        <v>168</v>
      </c>
      <c r="C141" s="8" t="s">
        <v>446</v>
      </c>
      <c r="D141" s="12" t="s">
        <v>445</v>
      </c>
      <c r="E141" s="25" t="s">
        <v>44</v>
      </c>
      <c r="F141" s="31" t="s">
        <v>364</v>
      </c>
      <c r="G141" s="24">
        <v>0</v>
      </c>
      <c r="H141" s="24">
        <v>1</v>
      </c>
      <c r="I141" s="24">
        <v>1</v>
      </c>
      <c r="J141" s="24">
        <v>0</v>
      </c>
      <c r="K141" s="24">
        <v>0</v>
      </c>
      <c r="L141" s="24">
        <v>0</v>
      </c>
    </row>
    <row r="142" spans="1:12" s="10" customFormat="1" ht="78.75" x14ac:dyDescent="0.25">
      <c r="A142" s="31" t="s">
        <v>365</v>
      </c>
      <c r="B142" s="11" t="s">
        <v>168</v>
      </c>
      <c r="C142" s="8" t="s">
        <v>447</v>
      </c>
      <c r="D142" s="12" t="s">
        <v>545</v>
      </c>
      <c r="E142" s="25" t="s">
        <v>44</v>
      </c>
      <c r="F142" s="31" t="s">
        <v>365</v>
      </c>
      <c r="G142" s="24">
        <v>0</v>
      </c>
      <c r="H142" s="24">
        <v>8.6999999999999993</v>
      </c>
      <c r="I142" s="24">
        <v>8.6999999999999993</v>
      </c>
      <c r="J142" s="24">
        <v>0</v>
      </c>
      <c r="K142" s="24">
        <v>0</v>
      </c>
      <c r="L142" s="24">
        <v>0</v>
      </c>
    </row>
    <row r="143" spans="1:12" s="10" customFormat="1" ht="78.75" x14ac:dyDescent="0.25">
      <c r="A143" s="31" t="s">
        <v>366</v>
      </c>
      <c r="B143" s="11" t="s">
        <v>168</v>
      </c>
      <c r="C143" s="8" t="s">
        <v>448</v>
      </c>
      <c r="D143" s="12" t="s">
        <v>464</v>
      </c>
      <c r="E143" s="25" t="s">
        <v>44</v>
      </c>
      <c r="F143" s="31" t="s">
        <v>366</v>
      </c>
      <c r="G143" s="24">
        <v>0</v>
      </c>
      <c r="H143" s="24">
        <v>5</v>
      </c>
      <c r="I143" s="24">
        <v>5</v>
      </c>
      <c r="J143" s="24">
        <v>0</v>
      </c>
      <c r="K143" s="24">
        <v>0</v>
      </c>
      <c r="L143" s="24">
        <v>0</v>
      </c>
    </row>
    <row r="144" spans="1:12" s="10" customFormat="1" ht="78.75" x14ac:dyDescent="0.25">
      <c r="A144" s="31" t="s">
        <v>367</v>
      </c>
      <c r="B144" s="11" t="s">
        <v>168</v>
      </c>
      <c r="C144" s="8" t="s">
        <v>449</v>
      </c>
      <c r="D144" s="12" t="s">
        <v>450</v>
      </c>
      <c r="E144" s="25" t="s">
        <v>44</v>
      </c>
      <c r="F144" s="31" t="s">
        <v>367</v>
      </c>
      <c r="G144" s="24">
        <v>0</v>
      </c>
      <c r="H144" s="24">
        <v>5</v>
      </c>
      <c r="I144" s="24">
        <v>5</v>
      </c>
      <c r="J144" s="24">
        <v>0</v>
      </c>
      <c r="K144" s="24">
        <v>0</v>
      </c>
      <c r="L144" s="24">
        <v>0</v>
      </c>
    </row>
    <row r="145" spans="1:12" s="10" customFormat="1" ht="78.75" x14ac:dyDescent="0.25">
      <c r="A145" s="31" t="s">
        <v>368</v>
      </c>
      <c r="B145" s="11" t="s">
        <v>165</v>
      </c>
      <c r="C145" s="8" t="s">
        <v>132</v>
      </c>
      <c r="D145" s="12" t="s">
        <v>227</v>
      </c>
      <c r="E145" s="25" t="s">
        <v>44</v>
      </c>
      <c r="F145" s="31" t="s">
        <v>368</v>
      </c>
      <c r="G145" s="24">
        <v>1962.1</v>
      </c>
      <c r="H145" s="24">
        <v>2847.2</v>
      </c>
      <c r="I145" s="24">
        <v>2847.2</v>
      </c>
      <c r="J145" s="24">
        <v>721.1</v>
      </c>
      <c r="K145" s="24">
        <v>6879.5</v>
      </c>
      <c r="L145" s="24">
        <v>721.9</v>
      </c>
    </row>
    <row r="146" spans="1:12" s="10" customFormat="1" ht="78.75" x14ac:dyDescent="0.25">
      <c r="A146" s="31" t="s">
        <v>369</v>
      </c>
      <c r="B146" s="11" t="s">
        <v>165</v>
      </c>
      <c r="C146" s="8" t="s">
        <v>110</v>
      </c>
      <c r="D146" s="12" t="s">
        <v>50</v>
      </c>
      <c r="E146" s="25" t="s">
        <v>44</v>
      </c>
      <c r="F146" s="31" t="s">
        <v>369</v>
      </c>
      <c r="G146" s="24">
        <v>33542.300000000003</v>
      </c>
      <c r="H146" s="24">
        <v>25057.200000000001</v>
      </c>
      <c r="I146" s="24">
        <v>33619.5</v>
      </c>
      <c r="J146" s="24">
        <v>0</v>
      </c>
      <c r="K146" s="24">
        <v>0</v>
      </c>
      <c r="L146" s="24">
        <v>0</v>
      </c>
    </row>
    <row r="147" spans="1:12" s="10" customFormat="1" ht="141.75" x14ac:dyDescent="0.25">
      <c r="A147" s="31" t="s">
        <v>370</v>
      </c>
      <c r="B147" s="11" t="s">
        <v>162</v>
      </c>
      <c r="C147" s="8" t="s">
        <v>70</v>
      </c>
      <c r="D147" s="12" t="s">
        <v>228</v>
      </c>
      <c r="E147" s="25" t="s">
        <v>2</v>
      </c>
      <c r="F147" s="31" t="s">
        <v>370</v>
      </c>
      <c r="G147" s="24">
        <v>1.6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</row>
    <row r="148" spans="1:12" s="10" customFormat="1" ht="63" x14ac:dyDescent="0.25">
      <c r="A148" s="31" t="s">
        <v>371</v>
      </c>
      <c r="B148" s="11" t="s">
        <v>166</v>
      </c>
      <c r="C148" s="8" t="s">
        <v>229</v>
      </c>
      <c r="D148" s="12" t="s">
        <v>230</v>
      </c>
      <c r="E148" s="25" t="s">
        <v>2</v>
      </c>
      <c r="F148" s="31" t="s">
        <v>371</v>
      </c>
      <c r="G148" s="24">
        <v>0.4</v>
      </c>
      <c r="H148" s="24">
        <v>0</v>
      </c>
      <c r="I148" s="24">
        <v>0</v>
      </c>
      <c r="J148" s="24">
        <v>0.2</v>
      </c>
      <c r="K148" s="24">
        <v>0.2</v>
      </c>
      <c r="L148" s="24">
        <v>0.2</v>
      </c>
    </row>
    <row r="149" spans="1:12" s="10" customFormat="1" ht="157.5" x14ac:dyDescent="0.25">
      <c r="A149" s="31" t="s">
        <v>372</v>
      </c>
      <c r="B149" s="11" t="s">
        <v>166</v>
      </c>
      <c r="C149" s="8" t="s">
        <v>451</v>
      </c>
      <c r="D149" s="12" t="s">
        <v>452</v>
      </c>
      <c r="E149" s="25" t="s">
        <v>2</v>
      </c>
      <c r="F149" s="31" t="s">
        <v>372</v>
      </c>
      <c r="G149" s="24">
        <v>600</v>
      </c>
      <c r="H149" s="24">
        <v>1025.0999999999999</v>
      </c>
      <c r="I149" s="24">
        <v>1025.0999999999999</v>
      </c>
      <c r="J149" s="24">
        <v>600</v>
      </c>
      <c r="K149" s="24">
        <v>600</v>
      </c>
      <c r="L149" s="24">
        <v>600</v>
      </c>
    </row>
    <row r="150" spans="1:12" s="10" customFormat="1" ht="63" x14ac:dyDescent="0.25">
      <c r="A150" s="31" t="s">
        <v>373</v>
      </c>
      <c r="B150" s="11" t="s">
        <v>164</v>
      </c>
      <c r="C150" s="8" t="s">
        <v>454</v>
      </c>
      <c r="D150" s="12" t="s">
        <v>455</v>
      </c>
      <c r="E150" s="25" t="s">
        <v>2</v>
      </c>
      <c r="F150" s="31" t="s">
        <v>373</v>
      </c>
      <c r="G150" s="24">
        <v>0</v>
      </c>
      <c r="H150" s="24">
        <v>2.2999999999999998</v>
      </c>
      <c r="I150" s="24">
        <v>2.2999999999999998</v>
      </c>
      <c r="J150" s="24">
        <v>0</v>
      </c>
      <c r="K150" s="24">
        <v>0</v>
      </c>
      <c r="L150" s="24">
        <v>0</v>
      </c>
    </row>
    <row r="151" spans="1:12" s="10" customFormat="1" ht="63" x14ac:dyDescent="0.25">
      <c r="A151" s="31" t="s">
        <v>374</v>
      </c>
      <c r="B151" s="11" t="s">
        <v>164</v>
      </c>
      <c r="C151" s="8" t="s">
        <v>456</v>
      </c>
      <c r="D151" s="12" t="s">
        <v>546</v>
      </c>
      <c r="E151" s="25" t="s">
        <v>2</v>
      </c>
      <c r="F151" s="31" t="s">
        <v>374</v>
      </c>
      <c r="G151" s="24">
        <v>185</v>
      </c>
      <c r="H151" s="24">
        <v>48.1</v>
      </c>
      <c r="I151" s="24">
        <v>48.1</v>
      </c>
      <c r="J151" s="24">
        <v>141</v>
      </c>
      <c r="K151" s="24">
        <v>141</v>
      </c>
      <c r="L151" s="24">
        <v>141</v>
      </c>
    </row>
    <row r="152" spans="1:12" s="10" customFormat="1" ht="63" x14ac:dyDescent="0.25">
      <c r="A152" s="31" t="s">
        <v>375</v>
      </c>
      <c r="B152" s="11" t="s">
        <v>164</v>
      </c>
      <c r="C152" s="8" t="s">
        <v>453</v>
      </c>
      <c r="D152" s="12" t="s">
        <v>547</v>
      </c>
      <c r="E152" s="25" t="s">
        <v>2</v>
      </c>
      <c r="F152" s="31" t="s">
        <v>375</v>
      </c>
      <c r="G152" s="24">
        <v>160</v>
      </c>
      <c r="H152" s="24">
        <v>8</v>
      </c>
      <c r="I152" s="24">
        <v>8</v>
      </c>
      <c r="J152" s="24">
        <v>185</v>
      </c>
      <c r="K152" s="24">
        <v>185</v>
      </c>
      <c r="L152" s="24">
        <v>185</v>
      </c>
    </row>
    <row r="153" spans="1:12" s="10" customFormat="1" ht="63" x14ac:dyDescent="0.25">
      <c r="A153" s="31" t="s">
        <v>376</v>
      </c>
      <c r="B153" s="11" t="s">
        <v>164</v>
      </c>
      <c r="C153" s="8" t="s">
        <v>457</v>
      </c>
      <c r="D153" s="12" t="s">
        <v>424</v>
      </c>
      <c r="E153" s="25" t="s">
        <v>2</v>
      </c>
      <c r="F153" s="31" t="s">
        <v>376</v>
      </c>
      <c r="G153" s="24">
        <v>215.6</v>
      </c>
      <c r="H153" s="24">
        <v>82.1</v>
      </c>
      <c r="I153" s="24">
        <v>82.1</v>
      </c>
      <c r="J153" s="24">
        <v>0</v>
      </c>
      <c r="K153" s="24">
        <v>0</v>
      </c>
      <c r="L153" s="24">
        <v>0</v>
      </c>
    </row>
    <row r="154" spans="1:12" s="10" customFormat="1" ht="63" x14ac:dyDescent="0.25">
      <c r="A154" s="31" t="s">
        <v>377</v>
      </c>
      <c r="B154" s="11" t="s">
        <v>164</v>
      </c>
      <c r="C154" s="8" t="s">
        <v>458</v>
      </c>
      <c r="D154" s="12" t="s">
        <v>396</v>
      </c>
      <c r="E154" s="25" t="s">
        <v>2</v>
      </c>
      <c r="F154" s="31" t="s">
        <v>377</v>
      </c>
      <c r="G154" s="24">
        <v>0</v>
      </c>
      <c r="H154" s="24">
        <v>13.2</v>
      </c>
      <c r="I154" s="24">
        <v>13.2</v>
      </c>
      <c r="J154" s="24">
        <v>0</v>
      </c>
      <c r="K154" s="24">
        <v>0</v>
      </c>
      <c r="L154" s="24">
        <v>0</v>
      </c>
    </row>
    <row r="155" spans="1:12" s="10" customFormat="1" ht="94.5" x14ac:dyDescent="0.25">
      <c r="A155" s="31" t="s">
        <v>378</v>
      </c>
      <c r="B155" s="11" t="s">
        <v>156</v>
      </c>
      <c r="C155" s="8" t="s">
        <v>231</v>
      </c>
      <c r="D155" s="12" t="s">
        <v>232</v>
      </c>
      <c r="E155" s="25" t="s">
        <v>2</v>
      </c>
      <c r="F155" s="31" t="s">
        <v>378</v>
      </c>
      <c r="G155" s="24">
        <v>20</v>
      </c>
      <c r="H155" s="24">
        <v>0</v>
      </c>
      <c r="I155" s="24">
        <v>0</v>
      </c>
      <c r="J155" s="24">
        <v>25</v>
      </c>
      <c r="K155" s="24">
        <v>25</v>
      </c>
      <c r="L155" s="24">
        <v>25</v>
      </c>
    </row>
    <row r="156" spans="1:12" s="10" customFormat="1" ht="63" x14ac:dyDescent="0.25">
      <c r="A156" s="31" t="s">
        <v>520</v>
      </c>
      <c r="B156" s="11" t="s">
        <v>156</v>
      </c>
      <c r="C156" s="8" t="s">
        <v>171</v>
      </c>
      <c r="D156" s="12" t="s">
        <v>172</v>
      </c>
      <c r="E156" s="25" t="s">
        <v>2</v>
      </c>
      <c r="F156" s="31" t="s">
        <v>520</v>
      </c>
      <c r="G156" s="24">
        <v>160</v>
      </c>
      <c r="H156" s="24">
        <v>53.4</v>
      </c>
      <c r="I156" s="24">
        <v>53.5</v>
      </c>
      <c r="J156" s="24">
        <v>160</v>
      </c>
      <c r="K156" s="24">
        <v>160</v>
      </c>
      <c r="L156" s="24">
        <v>160</v>
      </c>
    </row>
    <row r="157" spans="1:12" s="10" customFormat="1" ht="63" x14ac:dyDescent="0.25">
      <c r="A157" s="31" t="s">
        <v>379</v>
      </c>
      <c r="B157" s="11" t="s">
        <v>156</v>
      </c>
      <c r="C157" s="8" t="s">
        <v>260</v>
      </c>
      <c r="D157" s="12" t="s">
        <v>172</v>
      </c>
      <c r="E157" s="25" t="s">
        <v>2</v>
      </c>
      <c r="F157" s="31" t="s">
        <v>379</v>
      </c>
      <c r="G157" s="24">
        <v>0</v>
      </c>
      <c r="H157" s="24">
        <v>1.3</v>
      </c>
      <c r="I157" s="24">
        <v>1.3</v>
      </c>
      <c r="J157" s="24">
        <v>0</v>
      </c>
      <c r="K157" s="24">
        <v>0</v>
      </c>
      <c r="L157" s="24">
        <v>0</v>
      </c>
    </row>
    <row r="158" spans="1:12" s="10" customFormat="1" ht="189" x14ac:dyDescent="0.25">
      <c r="A158" s="31" t="s">
        <v>380</v>
      </c>
      <c r="B158" s="11" t="s">
        <v>156</v>
      </c>
      <c r="C158" s="8" t="s">
        <v>233</v>
      </c>
      <c r="D158" s="12" t="s">
        <v>234</v>
      </c>
      <c r="E158" s="25" t="s">
        <v>2</v>
      </c>
      <c r="F158" s="31" t="s">
        <v>380</v>
      </c>
      <c r="G158" s="24">
        <v>0</v>
      </c>
      <c r="H158" s="24">
        <v>193.7</v>
      </c>
      <c r="I158" s="24">
        <v>193.7</v>
      </c>
      <c r="J158" s="24">
        <v>0</v>
      </c>
      <c r="K158" s="24">
        <v>0</v>
      </c>
      <c r="L158" s="24">
        <v>0</v>
      </c>
    </row>
    <row r="159" spans="1:12" s="10" customFormat="1" ht="78.75" x14ac:dyDescent="0.25">
      <c r="A159" s="31" t="s">
        <v>381</v>
      </c>
      <c r="B159" s="11" t="s">
        <v>156</v>
      </c>
      <c r="C159" s="8" t="s">
        <v>235</v>
      </c>
      <c r="D159" s="12" t="s">
        <v>210</v>
      </c>
      <c r="E159" s="25" t="s">
        <v>2</v>
      </c>
      <c r="F159" s="31" t="s">
        <v>381</v>
      </c>
      <c r="G159" s="24">
        <v>300</v>
      </c>
      <c r="H159" s="24">
        <v>48.4</v>
      </c>
      <c r="I159" s="24">
        <v>48.5</v>
      </c>
      <c r="J159" s="24">
        <v>300</v>
      </c>
      <c r="K159" s="24">
        <v>300</v>
      </c>
      <c r="L159" s="24">
        <v>300</v>
      </c>
    </row>
    <row r="160" spans="1:12" s="10" customFormat="1" ht="63" x14ac:dyDescent="0.25">
      <c r="A160" s="31" t="s">
        <v>382</v>
      </c>
      <c r="B160" s="11" t="s">
        <v>168</v>
      </c>
      <c r="C160" s="8" t="s">
        <v>236</v>
      </c>
      <c r="D160" s="12" t="s">
        <v>237</v>
      </c>
      <c r="E160" s="25" t="s">
        <v>2</v>
      </c>
      <c r="F160" s="31" t="s">
        <v>382</v>
      </c>
      <c r="G160" s="24">
        <v>300</v>
      </c>
      <c r="H160" s="24">
        <v>147.69999999999999</v>
      </c>
      <c r="I160" s="24">
        <v>147.69999999999999</v>
      </c>
      <c r="J160" s="24">
        <v>300</v>
      </c>
      <c r="K160" s="24">
        <v>300</v>
      </c>
      <c r="L160" s="24">
        <v>300</v>
      </c>
    </row>
    <row r="161" spans="1:12" s="10" customFormat="1" ht="63" x14ac:dyDescent="0.25">
      <c r="A161" s="31" t="s">
        <v>383</v>
      </c>
      <c r="B161" s="11" t="s">
        <v>168</v>
      </c>
      <c r="C161" s="8" t="s">
        <v>459</v>
      </c>
      <c r="D161" s="12" t="s">
        <v>460</v>
      </c>
      <c r="E161" s="25" t="s">
        <v>2</v>
      </c>
      <c r="F161" s="31" t="s">
        <v>383</v>
      </c>
      <c r="G161" s="24">
        <v>0</v>
      </c>
      <c r="H161" s="24">
        <v>19.100000000000001</v>
      </c>
      <c r="I161" s="24">
        <v>19.100000000000001</v>
      </c>
      <c r="J161" s="24">
        <v>0</v>
      </c>
      <c r="K161" s="24">
        <v>0</v>
      </c>
      <c r="L161" s="24">
        <v>0</v>
      </c>
    </row>
    <row r="162" spans="1:12" s="10" customFormat="1" ht="63" x14ac:dyDescent="0.25">
      <c r="A162" s="31" t="s">
        <v>521</v>
      </c>
      <c r="B162" s="11" t="s">
        <v>168</v>
      </c>
      <c r="C162" s="8" t="s">
        <v>471</v>
      </c>
      <c r="D162" s="12" t="s">
        <v>461</v>
      </c>
      <c r="E162" s="25" t="s">
        <v>2</v>
      </c>
      <c r="F162" s="31" t="s">
        <v>521</v>
      </c>
      <c r="G162" s="24">
        <v>0</v>
      </c>
      <c r="H162" s="24">
        <v>15</v>
      </c>
      <c r="I162" s="24">
        <v>15</v>
      </c>
      <c r="J162" s="24">
        <v>0</v>
      </c>
      <c r="K162" s="24">
        <v>0</v>
      </c>
      <c r="L162" s="24">
        <v>0</v>
      </c>
    </row>
    <row r="163" spans="1:12" s="10" customFormat="1" ht="63" x14ac:dyDescent="0.25">
      <c r="A163" s="31" t="s">
        <v>384</v>
      </c>
      <c r="B163" s="11" t="s">
        <v>168</v>
      </c>
      <c r="C163" s="8" t="s">
        <v>472</v>
      </c>
      <c r="D163" s="12" t="s">
        <v>462</v>
      </c>
      <c r="E163" s="25" t="s">
        <v>2</v>
      </c>
      <c r="F163" s="31" t="s">
        <v>384</v>
      </c>
      <c r="G163" s="24">
        <v>0</v>
      </c>
      <c r="H163" s="24">
        <v>211.9</v>
      </c>
      <c r="I163" s="24">
        <v>211.9</v>
      </c>
      <c r="J163" s="24">
        <v>0</v>
      </c>
      <c r="K163" s="24">
        <v>0</v>
      </c>
      <c r="L163" s="24">
        <v>0</v>
      </c>
    </row>
    <row r="164" spans="1:12" s="10" customFormat="1" ht="63" x14ac:dyDescent="0.25">
      <c r="A164" s="31" t="s">
        <v>385</v>
      </c>
      <c r="B164" s="11" t="s">
        <v>168</v>
      </c>
      <c r="C164" s="8" t="s">
        <v>473</v>
      </c>
      <c r="D164" s="12" t="s">
        <v>463</v>
      </c>
      <c r="E164" s="25" t="s">
        <v>2</v>
      </c>
      <c r="F164" s="31" t="s">
        <v>385</v>
      </c>
      <c r="G164" s="24">
        <v>0</v>
      </c>
      <c r="H164" s="24">
        <v>24</v>
      </c>
      <c r="I164" s="24">
        <v>24</v>
      </c>
      <c r="J164" s="24">
        <v>0</v>
      </c>
      <c r="K164" s="24">
        <v>0</v>
      </c>
      <c r="L164" s="24">
        <v>0</v>
      </c>
    </row>
    <row r="165" spans="1:12" s="10" customFormat="1" ht="63" x14ac:dyDescent="0.25">
      <c r="A165" s="31" t="s">
        <v>522</v>
      </c>
      <c r="B165" s="11" t="s">
        <v>168</v>
      </c>
      <c r="C165" s="8" t="s">
        <v>474</v>
      </c>
      <c r="D165" s="12" t="s">
        <v>465</v>
      </c>
      <c r="E165" s="25" t="s">
        <v>2</v>
      </c>
      <c r="F165" s="31" t="s">
        <v>522</v>
      </c>
      <c r="G165" s="24">
        <v>0</v>
      </c>
      <c r="H165" s="24">
        <v>30</v>
      </c>
      <c r="I165" s="24">
        <v>30</v>
      </c>
      <c r="J165" s="24">
        <v>0</v>
      </c>
      <c r="K165" s="24">
        <v>0</v>
      </c>
      <c r="L165" s="24">
        <v>0</v>
      </c>
    </row>
    <row r="166" spans="1:12" s="10" customFormat="1" ht="78.75" x14ac:dyDescent="0.25">
      <c r="A166" s="31" t="s">
        <v>386</v>
      </c>
      <c r="B166" s="11" t="s">
        <v>165</v>
      </c>
      <c r="C166" s="8" t="s">
        <v>131</v>
      </c>
      <c r="D166" s="12" t="s">
        <v>68</v>
      </c>
      <c r="E166" s="25" t="s">
        <v>2</v>
      </c>
      <c r="F166" s="31" t="s">
        <v>386</v>
      </c>
      <c r="G166" s="24">
        <v>145354.4</v>
      </c>
      <c r="H166" s="24">
        <v>163566.9</v>
      </c>
      <c r="I166" s="24">
        <v>270922.40000000002</v>
      </c>
      <c r="J166" s="24">
        <v>75715.399999999994</v>
      </c>
      <c r="K166" s="24">
        <v>75715.399999999994</v>
      </c>
      <c r="L166" s="24">
        <v>75653.3</v>
      </c>
    </row>
    <row r="167" spans="1:12" s="10" customFormat="1" ht="78.75" x14ac:dyDescent="0.25">
      <c r="A167" s="31" t="s">
        <v>523</v>
      </c>
      <c r="B167" s="11" t="s">
        <v>165</v>
      </c>
      <c r="C167" s="8" t="s">
        <v>238</v>
      </c>
      <c r="D167" s="12" t="s">
        <v>219</v>
      </c>
      <c r="E167" s="25" t="s">
        <v>2</v>
      </c>
      <c r="F167" s="31" t="s">
        <v>523</v>
      </c>
      <c r="G167" s="24">
        <v>362676.6</v>
      </c>
      <c r="H167" s="24">
        <v>238362.5</v>
      </c>
      <c r="I167" s="24">
        <v>409594.7</v>
      </c>
      <c r="J167" s="24">
        <v>210311.5</v>
      </c>
      <c r="K167" s="24">
        <v>581526.69999999995</v>
      </c>
      <c r="L167" s="24">
        <v>341375</v>
      </c>
    </row>
    <row r="168" spans="1:12" s="10" customFormat="1" ht="63" x14ac:dyDescent="0.25">
      <c r="A168" s="31" t="s">
        <v>524</v>
      </c>
      <c r="B168" s="11" t="s">
        <v>165</v>
      </c>
      <c r="C168" s="8" t="s">
        <v>466</v>
      </c>
      <c r="D168" s="12" t="s">
        <v>467</v>
      </c>
      <c r="E168" s="25" t="s">
        <v>2</v>
      </c>
      <c r="F168" s="31" t="s">
        <v>524</v>
      </c>
      <c r="G168" s="24">
        <v>111164</v>
      </c>
      <c r="H168" s="24">
        <v>52869.3</v>
      </c>
      <c r="I168" s="24">
        <v>111868.9</v>
      </c>
      <c r="J168" s="24">
        <v>0</v>
      </c>
      <c r="K168" s="24">
        <v>75254.399999999994</v>
      </c>
      <c r="L168" s="24">
        <v>0</v>
      </c>
    </row>
    <row r="169" spans="1:12" s="10" customFormat="1" ht="63" x14ac:dyDescent="0.25">
      <c r="A169" s="31" t="s">
        <v>525</v>
      </c>
      <c r="B169" s="11" t="s">
        <v>165</v>
      </c>
      <c r="C169" s="8" t="s">
        <v>468</v>
      </c>
      <c r="D169" s="12" t="s">
        <v>469</v>
      </c>
      <c r="E169" s="25" t="s">
        <v>2</v>
      </c>
      <c r="F169" s="31" t="s">
        <v>525</v>
      </c>
      <c r="G169" s="24">
        <v>330659.09999999998</v>
      </c>
      <c r="H169" s="24">
        <v>0</v>
      </c>
      <c r="I169" s="24">
        <f>1000-1000</f>
        <v>0</v>
      </c>
      <c r="J169" s="24">
        <v>0</v>
      </c>
      <c r="K169" s="24">
        <v>386127.9</v>
      </c>
      <c r="L169" s="24">
        <v>358988.5</v>
      </c>
    </row>
    <row r="170" spans="1:12" s="10" customFormat="1" ht="63" x14ac:dyDescent="0.25">
      <c r="A170" s="31" t="s">
        <v>526</v>
      </c>
      <c r="B170" s="11" t="s">
        <v>165</v>
      </c>
      <c r="C170" s="8" t="s">
        <v>129</v>
      </c>
      <c r="D170" s="12" t="s">
        <v>66</v>
      </c>
      <c r="E170" s="25" t="s">
        <v>2</v>
      </c>
      <c r="F170" s="31" t="s">
        <v>526</v>
      </c>
      <c r="G170" s="24">
        <v>53128.6</v>
      </c>
      <c r="H170" s="24">
        <v>53128.6</v>
      </c>
      <c r="I170" s="24">
        <v>53128.6</v>
      </c>
      <c r="J170" s="24">
        <v>52572.9</v>
      </c>
      <c r="K170" s="24">
        <v>58114.400000000001</v>
      </c>
      <c r="L170" s="24">
        <v>0</v>
      </c>
    </row>
    <row r="171" spans="1:12" s="10" customFormat="1" ht="63" x14ac:dyDescent="0.25">
      <c r="A171" s="31" t="s">
        <v>527</v>
      </c>
      <c r="B171" s="11" t="s">
        <v>165</v>
      </c>
      <c r="C171" s="8" t="s">
        <v>130</v>
      </c>
      <c r="D171" s="12" t="s">
        <v>67</v>
      </c>
      <c r="E171" s="25" t="s">
        <v>2</v>
      </c>
      <c r="F171" s="31" t="s">
        <v>527</v>
      </c>
      <c r="G171" s="24">
        <v>142437.5</v>
      </c>
      <c r="H171" s="24">
        <v>145037.20000000001</v>
      </c>
      <c r="I171" s="24">
        <v>418799.5</v>
      </c>
      <c r="J171" s="24">
        <f>541395.5+145737</f>
        <v>687132.5</v>
      </c>
      <c r="K171" s="24">
        <f>227151.8+87300</f>
        <v>314451.8</v>
      </c>
      <c r="L171" s="24">
        <v>23151.8</v>
      </c>
    </row>
    <row r="172" spans="1:12" s="10" customFormat="1" ht="63" x14ac:dyDescent="0.25">
      <c r="A172" s="31" t="s">
        <v>528</v>
      </c>
      <c r="B172" s="11" t="s">
        <v>165</v>
      </c>
      <c r="C172" s="8" t="s">
        <v>111</v>
      </c>
      <c r="D172" s="12" t="s">
        <v>50</v>
      </c>
      <c r="E172" s="25" t="s">
        <v>2</v>
      </c>
      <c r="F172" s="31" t="s">
        <v>528</v>
      </c>
      <c r="G172" s="24">
        <v>104444.4</v>
      </c>
      <c r="H172" s="24">
        <v>57574</v>
      </c>
      <c r="I172" s="24">
        <v>105012.4</v>
      </c>
      <c r="J172" s="24">
        <v>71984.5</v>
      </c>
      <c r="K172" s="24">
        <v>90682.5</v>
      </c>
      <c r="L172" s="24">
        <v>86576.2</v>
      </c>
    </row>
    <row r="173" spans="1:12" s="10" customFormat="1" ht="63" x14ac:dyDescent="0.25">
      <c r="A173" s="31" t="s">
        <v>529</v>
      </c>
      <c r="B173" s="11" t="s">
        <v>165</v>
      </c>
      <c r="C173" s="8" t="s">
        <v>115</v>
      </c>
      <c r="D173" s="12" t="s">
        <v>51</v>
      </c>
      <c r="E173" s="25" t="s">
        <v>2</v>
      </c>
      <c r="F173" s="31" t="s">
        <v>529</v>
      </c>
      <c r="G173" s="24">
        <v>4285</v>
      </c>
      <c r="H173" s="24">
        <v>2992.5</v>
      </c>
      <c r="I173" s="24">
        <v>4856.8</v>
      </c>
      <c r="J173" s="24">
        <v>6027.6</v>
      </c>
      <c r="K173" s="24">
        <v>6036.8</v>
      </c>
      <c r="L173" s="24">
        <v>6036.8</v>
      </c>
    </row>
    <row r="174" spans="1:12" s="10" customFormat="1" ht="78.75" x14ac:dyDescent="0.25">
      <c r="A174" s="31" t="s">
        <v>530</v>
      </c>
      <c r="B174" s="11" t="s">
        <v>165</v>
      </c>
      <c r="C174" s="8" t="s">
        <v>121</v>
      </c>
      <c r="D174" s="12" t="s">
        <v>57</v>
      </c>
      <c r="E174" s="25" t="s">
        <v>2</v>
      </c>
      <c r="F174" s="31" t="s">
        <v>530</v>
      </c>
      <c r="G174" s="24">
        <v>591</v>
      </c>
      <c r="H174" s="24">
        <v>590.9</v>
      </c>
      <c r="I174" s="24">
        <v>591</v>
      </c>
      <c r="J174" s="24">
        <v>10.6</v>
      </c>
      <c r="K174" s="24">
        <v>11.1</v>
      </c>
      <c r="L174" s="24">
        <v>10</v>
      </c>
    </row>
    <row r="175" spans="1:12" s="10" customFormat="1" ht="63" x14ac:dyDescent="0.25">
      <c r="A175" s="31" t="s">
        <v>531</v>
      </c>
      <c r="B175" s="11" t="s">
        <v>165</v>
      </c>
      <c r="C175" s="8" t="s">
        <v>116</v>
      </c>
      <c r="D175" s="12" t="s">
        <v>52</v>
      </c>
      <c r="E175" s="25" t="s">
        <v>2</v>
      </c>
      <c r="F175" s="31" t="s">
        <v>531</v>
      </c>
      <c r="G175" s="24">
        <v>3619.9</v>
      </c>
      <c r="H175" s="24">
        <v>4318.8999999999996</v>
      </c>
      <c r="I175" s="24">
        <v>4708.5</v>
      </c>
      <c r="J175" s="24">
        <v>3342.8</v>
      </c>
      <c r="K175" s="24">
        <v>3585.4</v>
      </c>
      <c r="L175" s="24">
        <v>3748.8</v>
      </c>
    </row>
    <row r="176" spans="1:12" s="10" customFormat="1" ht="63" x14ac:dyDescent="0.25">
      <c r="A176" s="31" t="s">
        <v>532</v>
      </c>
      <c r="B176" s="11" t="s">
        <v>165</v>
      </c>
      <c r="C176" s="8" t="s">
        <v>107</v>
      </c>
      <c r="D176" s="12" t="s">
        <v>49</v>
      </c>
      <c r="E176" s="25" t="s">
        <v>2</v>
      </c>
      <c r="F176" s="31" t="s">
        <v>532</v>
      </c>
      <c r="G176" s="24">
        <v>161.30000000000001</v>
      </c>
      <c r="H176" s="24">
        <v>101</v>
      </c>
      <c r="I176" s="24">
        <v>161.30000000000001</v>
      </c>
      <c r="J176" s="24">
        <v>161.30000000000001</v>
      </c>
      <c r="K176" s="24">
        <v>161.30000000000001</v>
      </c>
      <c r="L176" s="24">
        <v>161.30000000000001</v>
      </c>
    </row>
    <row r="177" spans="1:12" s="10" customFormat="1" ht="63" x14ac:dyDescent="0.25">
      <c r="A177" s="31" t="s">
        <v>533</v>
      </c>
      <c r="B177" s="11" t="s">
        <v>165</v>
      </c>
      <c r="C177" s="8" t="s">
        <v>494</v>
      </c>
      <c r="D177" s="12" t="s">
        <v>495</v>
      </c>
      <c r="E177" s="25" t="s">
        <v>2</v>
      </c>
      <c r="F177" s="31" t="s">
        <v>533</v>
      </c>
      <c r="G177" s="24">
        <v>0</v>
      </c>
      <c r="H177" s="24">
        <v>0</v>
      </c>
      <c r="I177" s="24">
        <v>0</v>
      </c>
      <c r="J177" s="24">
        <v>2771.3</v>
      </c>
      <c r="K177" s="24">
        <v>0</v>
      </c>
      <c r="L177" s="24">
        <v>0</v>
      </c>
    </row>
    <row r="178" spans="1:12" s="10" customFormat="1" ht="63" x14ac:dyDescent="0.25">
      <c r="A178" s="31" t="s">
        <v>534</v>
      </c>
      <c r="B178" s="11" t="s">
        <v>165</v>
      </c>
      <c r="C178" s="8" t="s">
        <v>105</v>
      </c>
      <c r="D178" s="12" t="s">
        <v>46</v>
      </c>
      <c r="E178" s="25" t="s">
        <v>2</v>
      </c>
      <c r="F178" s="31" t="s">
        <v>534</v>
      </c>
      <c r="G178" s="24">
        <v>0</v>
      </c>
      <c r="H178" s="24">
        <v>4252</v>
      </c>
      <c r="I178" s="24">
        <f>4257.5-5.3</f>
        <v>4252.2</v>
      </c>
      <c r="J178" s="24">
        <v>852</v>
      </c>
      <c r="K178" s="24">
        <v>852</v>
      </c>
      <c r="L178" s="24">
        <v>852</v>
      </c>
    </row>
    <row r="179" spans="1:12" s="10" customFormat="1" ht="63" x14ac:dyDescent="0.25">
      <c r="A179" s="31" t="s">
        <v>535</v>
      </c>
      <c r="B179" s="11" t="s">
        <v>170</v>
      </c>
      <c r="C179" s="8" t="s">
        <v>470</v>
      </c>
      <c r="D179" s="12" t="s">
        <v>13</v>
      </c>
      <c r="E179" s="25" t="s">
        <v>2</v>
      </c>
      <c r="F179" s="31" t="s">
        <v>535</v>
      </c>
      <c r="G179" s="24">
        <v>0</v>
      </c>
      <c r="H179" s="24">
        <v>1967.6</v>
      </c>
      <c r="I179" s="24">
        <v>0</v>
      </c>
      <c r="J179" s="24">
        <v>0</v>
      </c>
      <c r="K179" s="24">
        <v>0</v>
      </c>
      <c r="L179" s="24">
        <v>0</v>
      </c>
    </row>
    <row r="180" spans="1:12" s="10" customFormat="1" ht="63" x14ac:dyDescent="0.25">
      <c r="A180" s="31" t="s">
        <v>536</v>
      </c>
      <c r="B180" s="11" t="s">
        <v>169</v>
      </c>
      <c r="C180" s="8" t="s">
        <v>475</v>
      </c>
      <c r="D180" s="12" t="s">
        <v>476</v>
      </c>
      <c r="E180" s="25" t="s">
        <v>2</v>
      </c>
      <c r="F180" s="31" t="s">
        <v>536</v>
      </c>
      <c r="G180" s="24">
        <v>0</v>
      </c>
      <c r="H180" s="24">
        <v>-4.9000000000000004</v>
      </c>
      <c r="I180" s="24">
        <v>0</v>
      </c>
      <c r="J180" s="24">
        <v>0</v>
      </c>
      <c r="K180" s="24">
        <v>0</v>
      </c>
      <c r="L180" s="24">
        <v>0</v>
      </c>
    </row>
    <row r="181" spans="1:12" s="10" customFormat="1" ht="110.25" x14ac:dyDescent="0.25">
      <c r="A181" s="31" t="s">
        <v>537</v>
      </c>
      <c r="B181" s="11" t="s">
        <v>164</v>
      </c>
      <c r="C181" s="8" t="s">
        <v>477</v>
      </c>
      <c r="D181" s="12" t="s">
        <v>396</v>
      </c>
      <c r="E181" s="25" t="s">
        <v>45</v>
      </c>
      <c r="F181" s="31" t="s">
        <v>537</v>
      </c>
      <c r="G181" s="24">
        <v>0</v>
      </c>
      <c r="H181" s="24">
        <v>12</v>
      </c>
      <c r="I181" s="24">
        <v>12</v>
      </c>
      <c r="J181" s="24">
        <v>0</v>
      </c>
      <c r="K181" s="24">
        <v>0</v>
      </c>
      <c r="L181" s="24">
        <v>0</v>
      </c>
    </row>
    <row r="182" spans="1:12" s="10" customFormat="1" ht="110.25" x14ac:dyDescent="0.25">
      <c r="A182" s="31" t="s">
        <v>538</v>
      </c>
      <c r="B182" s="11" t="s">
        <v>168</v>
      </c>
      <c r="C182" s="8" t="s">
        <v>478</v>
      </c>
      <c r="D182" s="12" t="s">
        <v>479</v>
      </c>
      <c r="E182" s="25" t="s">
        <v>45</v>
      </c>
      <c r="F182" s="31" t="s">
        <v>538</v>
      </c>
      <c r="G182" s="24">
        <v>0</v>
      </c>
      <c r="H182" s="24">
        <v>272</v>
      </c>
      <c r="I182" s="24">
        <v>272</v>
      </c>
      <c r="J182" s="24">
        <v>0</v>
      </c>
      <c r="K182" s="24">
        <v>0</v>
      </c>
      <c r="L182" s="24">
        <v>0</v>
      </c>
    </row>
    <row r="183" spans="1:12" s="10" customFormat="1" ht="110.25" x14ac:dyDescent="0.25">
      <c r="A183" s="31" t="s">
        <v>539</v>
      </c>
      <c r="B183" s="11" t="s">
        <v>165</v>
      </c>
      <c r="C183" s="8" t="s">
        <v>125</v>
      </c>
      <c r="D183" s="12" t="s">
        <v>61</v>
      </c>
      <c r="E183" s="25" t="s">
        <v>45</v>
      </c>
      <c r="F183" s="31" t="s">
        <v>539</v>
      </c>
      <c r="G183" s="24">
        <v>1166.2</v>
      </c>
      <c r="H183" s="24">
        <v>1232.0999999999999</v>
      </c>
      <c r="I183" s="24">
        <v>1232.0999999999999</v>
      </c>
      <c r="J183" s="24">
        <v>1388.2</v>
      </c>
      <c r="K183" s="24">
        <v>1451.8</v>
      </c>
      <c r="L183" s="24">
        <v>0</v>
      </c>
    </row>
    <row r="184" spans="1:12" s="10" customFormat="1" ht="110.25" x14ac:dyDescent="0.25">
      <c r="A184" s="31" t="s">
        <v>540</v>
      </c>
      <c r="B184" s="11" t="s">
        <v>165</v>
      </c>
      <c r="C184" s="8" t="s">
        <v>480</v>
      </c>
      <c r="D184" s="12" t="s">
        <v>481</v>
      </c>
      <c r="E184" s="25" t="s">
        <v>45</v>
      </c>
      <c r="F184" s="31" t="s">
        <v>540</v>
      </c>
      <c r="G184" s="24">
        <v>0</v>
      </c>
      <c r="H184" s="24">
        <v>602.1</v>
      </c>
      <c r="I184" s="24">
        <v>602.1</v>
      </c>
      <c r="J184" s="24">
        <v>2362.5</v>
      </c>
      <c r="K184" s="24">
        <v>2453.3000000000002</v>
      </c>
      <c r="L184" s="24">
        <v>0</v>
      </c>
    </row>
    <row r="185" spans="1:12" s="10" customFormat="1" ht="110.25" x14ac:dyDescent="0.25">
      <c r="A185" s="31" t="s">
        <v>550</v>
      </c>
      <c r="B185" s="11" t="s">
        <v>165</v>
      </c>
      <c r="C185" s="8" t="s">
        <v>112</v>
      </c>
      <c r="D185" s="12" t="s">
        <v>50</v>
      </c>
      <c r="E185" s="25" t="s">
        <v>45</v>
      </c>
      <c r="F185" s="31" t="s">
        <v>550</v>
      </c>
      <c r="G185" s="24">
        <v>3949.8</v>
      </c>
      <c r="H185" s="24">
        <v>3949.8</v>
      </c>
      <c r="I185" s="24">
        <v>3949.8</v>
      </c>
      <c r="J185" s="24">
        <f>3679.4+30</f>
        <v>3709.4</v>
      </c>
      <c r="K185" s="24">
        <f>3679.4+30</f>
        <v>3709.4</v>
      </c>
      <c r="L185" s="24">
        <f>3679.4+30</f>
        <v>3709.4</v>
      </c>
    </row>
    <row r="186" spans="1:12" s="10" customFormat="1" ht="78.75" x14ac:dyDescent="0.25">
      <c r="A186" s="31" t="s">
        <v>553</v>
      </c>
      <c r="B186" s="11" t="s">
        <v>156</v>
      </c>
      <c r="C186" s="8" t="s">
        <v>482</v>
      </c>
      <c r="D186" s="12" t="s">
        <v>210</v>
      </c>
      <c r="E186" s="25" t="s">
        <v>261</v>
      </c>
      <c r="F186" s="31" t="s">
        <v>553</v>
      </c>
      <c r="G186" s="24">
        <v>0</v>
      </c>
      <c r="H186" s="24">
        <v>0.6</v>
      </c>
      <c r="I186" s="24">
        <v>0.6</v>
      </c>
      <c r="J186" s="24">
        <v>0</v>
      </c>
      <c r="K186" s="24">
        <v>0</v>
      </c>
      <c r="L186" s="24">
        <v>0</v>
      </c>
    </row>
    <row r="187" spans="1:12" s="10" customFormat="1" ht="15.75" x14ac:dyDescent="0.25">
      <c r="A187" s="13"/>
      <c r="B187" s="14"/>
      <c r="C187" s="15"/>
      <c r="D187" s="16"/>
      <c r="E187" s="17"/>
      <c r="F187" s="17"/>
      <c r="G187" s="18">
        <f>SUM(G13:G186)</f>
        <v>6510871.2999999989</v>
      </c>
      <c r="H187" s="18">
        <f>SUM(H13:H186)</f>
        <v>6413103.8999999985</v>
      </c>
      <c r="I187" s="18">
        <f>SUM(I13:I186)</f>
        <v>7940207.3999999994</v>
      </c>
      <c r="J187" s="18">
        <f>SUM(J13:J186)</f>
        <v>6081473.0999999987</v>
      </c>
      <c r="K187" s="18">
        <f t="shared" ref="K187:L187" si="0">SUM(K13:K186)</f>
        <v>6681163.3000000017</v>
      </c>
      <c r="L187" s="18">
        <f t="shared" si="0"/>
        <v>5978951.6999999993</v>
      </c>
    </row>
    <row r="190" spans="1:12" ht="12.75" customHeight="1" x14ac:dyDescent="0.2">
      <c r="B190" s="2" t="s">
        <v>541</v>
      </c>
      <c r="I190" s="43"/>
    </row>
    <row r="191" spans="1:12" ht="12.75" customHeight="1" x14ac:dyDescent="0.2">
      <c r="B191" s="2" t="s">
        <v>542</v>
      </c>
      <c r="J191" s="2" t="s">
        <v>543</v>
      </c>
    </row>
    <row r="206" spans="4:9" ht="12.75" customHeight="1" x14ac:dyDescent="0.2">
      <c r="D206" s="30">
        <f t="shared" ref="D206:F206" si="1">G70+G71+G72</f>
        <v>315856</v>
      </c>
      <c r="E206" s="30">
        <f t="shared" si="1"/>
        <v>803006.90000000014</v>
      </c>
      <c r="F206" s="30">
        <f t="shared" si="1"/>
        <v>976272.20000000007</v>
      </c>
      <c r="G206" s="30">
        <f>J70+J71+J72</f>
        <v>249724</v>
      </c>
      <c r="H206" s="30">
        <f t="shared" ref="H206:I206" si="2">K70+K71+K72</f>
        <v>82759</v>
      </c>
      <c r="I206" s="30">
        <f t="shared" si="2"/>
        <v>65175</v>
      </c>
    </row>
    <row r="207" spans="4:9" ht="12.75" customHeight="1" x14ac:dyDescent="0.2">
      <c r="D207" s="30">
        <f t="shared" ref="D207:F207" si="3">G93+G94+G95+G96+G97+G98+G99</f>
        <v>717045.40000000014</v>
      </c>
      <c r="E207" s="30">
        <f t="shared" si="3"/>
        <v>1129622.7</v>
      </c>
      <c r="F207" s="30">
        <f t="shared" si="3"/>
        <v>1179376.8</v>
      </c>
      <c r="G207" s="30">
        <f>J93+J94+J95+J96+J97+J98+J99</f>
        <v>140254.1</v>
      </c>
      <c r="H207" s="30">
        <f t="shared" ref="H207:I207" si="4">K93+K94+K95+K96+K97+K98+K99</f>
        <v>291752.8</v>
      </c>
      <c r="I207" s="30">
        <f t="shared" si="4"/>
        <v>193073.40000000002</v>
      </c>
    </row>
    <row r="208" spans="4:9" ht="12.75" customHeight="1" x14ac:dyDescent="0.2">
      <c r="D208" s="30">
        <f t="shared" ref="D208:F208" si="5">G104+G105+G106+G107+G108+G109+G110+G111</f>
        <v>834737.69999999984</v>
      </c>
      <c r="E208" s="30">
        <f t="shared" si="5"/>
        <v>710276.90000000014</v>
      </c>
      <c r="F208" s="30">
        <f t="shared" si="5"/>
        <v>821554.6</v>
      </c>
      <c r="G208" s="30">
        <f>J104+J105+J106+J107+J108+J109+J110+J111</f>
        <v>869501.90000000014</v>
      </c>
      <c r="H208" s="30">
        <f t="shared" ref="H208:I208" si="6">K104+K105+K106+K107+K108+K109+K110+K111</f>
        <v>891867.89999999991</v>
      </c>
      <c r="I208" s="30">
        <f t="shared" si="6"/>
        <v>915524.1</v>
      </c>
    </row>
    <row r="209" spans="4:9" ht="12.75" customHeight="1" x14ac:dyDescent="0.2">
      <c r="D209" s="30">
        <f t="shared" ref="D209:F209" si="7">G125+G126+G127+G128+G129+G130+G131+G132+G133+G135+G134</f>
        <v>1840087.5</v>
      </c>
      <c r="E209" s="30">
        <f t="shared" si="7"/>
        <v>1659019.8999999997</v>
      </c>
      <c r="F209" s="30">
        <f t="shared" si="7"/>
        <v>1952675.1</v>
      </c>
      <c r="G209" s="30">
        <f>J125+J126+J127+J128+J129+J130+J131+J132+J133+J135+J134</f>
        <v>1981626.2000000002</v>
      </c>
      <c r="H209" s="30">
        <f t="shared" ref="H209:I209" si="8">K125+K126+K127+K128+K129+K130+K131+K132+K133+K135+K134</f>
        <v>1960139.2000000002</v>
      </c>
      <c r="I209" s="30">
        <f t="shared" si="8"/>
        <v>1957105.9000000001</v>
      </c>
    </row>
    <row r="210" spans="4:9" ht="12.75" customHeight="1" x14ac:dyDescent="0.2">
      <c r="D210" s="30">
        <f t="shared" ref="D210:F210" si="9">G145+G146</f>
        <v>35504.400000000001</v>
      </c>
      <c r="E210" s="30">
        <f t="shared" si="9"/>
        <v>27904.400000000001</v>
      </c>
      <c r="F210" s="30">
        <f t="shared" si="9"/>
        <v>36466.699999999997</v>
      </c>
      <c r="G210" s="30">
        <f>J145+J146</f>
        <v>721.1</v>
      </c>
      <c r="H210" s="30">
        <f t="shared" ref="H210:I210" si="10">K145+K146</f>
        <v>6879.5</v>
      </c>
      <c r="I210" s="30">
        <f t="shared" si="10"/>
        <v>721.9</v>
      </c>
    </row>
    <row r="211" spans="4:9" ht="12.75" customHeight="1" x14ac:dyDescent="0.2">
      <c r="D211" s="30">
        <f t="shared" ref="D211:F211" si="11">G166+G167+G168+G169+G170+G171+G172+G173+G174+G175+G176+G177+G178</f>
        <v>1258521.7999999998</v>
      </c>
      <c r="E211" s="30">
        <f t="shared" si="11"/>
        <v>722793.8</v>
      </c>
      <c r="F211" s="30">
        <f t="shared" si="11"/>
        <v>1383896.3</v>
      </c>
      <c r="G211" s="30">
        <f>J166+J167+J168+J169+J170+J171+J172+J173+J174+J175+J176+J177+J178</f>
        <v>1110882.4000000004</v>
      </c>
      <c r="H211" s="30">
        <f t="shared" ref="H211:I211" si="12">K163+K166+K167+K168+K169+K170+K171+K172+K173+K174+K175+K176+K177+K178</f>
        <v>1592519.7</v>
      </c>
      <c r="I211" s="30">
        <f t="shared" si="12"/>
        <v>896553.70000000019</v>
      </c>
    </row>
    <row r="212" spans="4:9" ht="12.75" customHeight="1" x14ac:dyDescent="0.2">
      <c r="D212" s="30">
        <f t="shared" ref="D212:F212" si="13">G183+G184+G185</f>
        <v>5116</v>
      </c>
      <c r="E212" s="30">
        <f t="shared" si="13"/>
        <v>5784</v>
      </c>
      <c r="F212" s="30">
        <f t="shared" si="13"/>
        <v>5784</v>
      </c>
      <c r="G212" s="30">
        <f>J183+J184+J185</f>
        <v>7460.1</v>
      </c>
      <c r="H212" s="30">
        <f t="shared" ref="H212:I212" si="14">K183+K184+K185</f>
        <v>7614.5</v>
      </c>
      <c r="I212" s="30">
        <f t="shared" si="14"/>
        <v>3709.4</v>
      </c>
    </row>
    <row r="213" spans="4:9" ht="12.75" customHeight="1" x14ac:dyDescent="0.2">
      <c r="D213" s="30">
        <f t="shared" ref="D213:F213" si="15">D207+D208+D209+D210+D211+D212+D206</f>
        <v>5006868.8</v>
      </c>
      <c r="E213" s="30">
        <f t="shared" si="15"/>
        <v>5058408.6000000006</v>
      </c>
      <c r="F213" s="30">
        <f t="shared" si="15"/>
        <v>6356025.7000000002</v>
      </c>
      <c r="G213" s="30">
        <f>G207+G208+G209+G210+G211+G212+G206</f>
        <v>4360169.8000000007</v>
      </c>
      <c r="H213" s="30">
        <f>H207+H208+H209+H210+H211+H212+H206</f>
        <v>4833532.6000000006</v>
      </c>
      <c r="I213" s="30">
        <f>I207+I208+I209+I210+I211+I212+I206</f>
        <v>4031863.4000000004</v>
      </c>
    </row>
  </sheetData>
  <mergeCells count="16">
    <mergeCell ref="E11:E12"/>
    <mergeCell ref="F11:F12"/>
    <mergeCell ref="A8:B8"/>
    <mergeCell ref="A2:L2"/>
    <mergeCell ref="A3:K3"/>
    <mergeCell ref="A5:B5"/>
    <mergeCell ref="A6:B6"/>
    <mergeCell ref="C6:G6"/>
    <mergeCell ref="G11:G12"/>
    <mergeCell ref="H11:H12"/>
    <mergeCell ref="I11:I12"/>
    <mergeCell ref="J11:L11"/>
    <mergeCell ref="A10:B10"/>
    <mergeCell ref="A11:A12"/>
    <mergeCell ref="B11:B12"/>
    <mergeCell ref="C11:D11"/>
  </mergeCells>
  <pageMargins left="0.55118110236220474" right="0.15748031496062992" top="0.39370078740157483" bottom="0.39370078740157483" header="0.51181102362204722" footer="0.51181102362204722"/>
  <pageSetup paperSize="9" scale="37" fitToHeight="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ДЧБ</vt:lpstr>
      <vt:lpstr>ДЧБ!Заголовки_для_печати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Юрьевна Репина</dc:creator>
  <dc:description>POI HSSF rep:2.48.0.94</dc:description>
  <cp:lastModifiedBy>Светлана Петровна Абгалимова</cp:lastModifiedBy>
  <cp:lastPrinted>2022-12-09T10:14:49Z</cp:lastPrinted>
  <dcterms:created xsi:type="dcterms:W3CDTF">2019-10-30T11:16:36Z</dcterms:created>
  <dcterms:modified xsi:type="dcterms:W3CDTF">2022-12-09T10:15:27Z</dcterms:modified>
</cp:coreProperties>
</file>