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Оценка по доходам" sheetId="1" r:id="rId1"/>
    <sheet name="Структура" sheetId="2" r:id="rId2"/>
  </sheets>
  <definedNames>
    <definedName name="_xlnm.Print_Titles" localSheetId="0">'Оценка по доходам'!$3:$3</definedName>
  </definedNames>
  <calcPr fullCalcOnLoad="1"/>
</workbook>
</file>

<file path=xl/sharedStrings.xml><?xml version="1.0" encoding="utf-8"?>
<sst xmlns="http://schemas.openxmlformats.org/spreadsheetml/2006/main" count="100" uniqueCount="69">
  <si>
    <t>Наименование доходного источника</t>
  </si>
  <si>
    <t>Налоговые доходы</t>
  </si>
  <si>
    <t>Единый налог на вмененный доход для  отдельных видов деятельности</t>
  </si>
  <si>
    <t xml:space="preserve">Налог на имущество  физических лиц 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</si>
  <si>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</si>
  <si>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</si>
  <si>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</si>
  <si>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Налоговые и неналоговые доходы</t>
  </si>
  <si>
    <t>Государственная пошлина</t>
  </si>
  <si>
    <t xml:space="preserve"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</si>
  <si>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</si>
  <si>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Финансовая помощь</t>
  </si>
  <si>
    <t>дотации</t>
  </si>
  <si>
    <t>субсидии</t>
  </si>
  <si>
    <t>субвенции</t>
  </si>
  <si>
    <t xml:space="preserve">Земельный налог </t>
  </si>
  <si>
    <t>Прочие неналоговые доходы</t>
  </si>
  <si>
    <t>Доходы от продажи земельных участков, государственная собственность на которые не разграничена</t>
  </si>
  <si>
    <t>Расходы, всего</t>
  </si>
  <si>
    <t>Источники финансирования дефицита:</t>
  </si>
  <si>
    <t>Изменение остатков средств на счетах</t>
  </si>
  <si>
    <t>тыс. руб.</t>
  </si>
  <si>
    <t>Сумма</t>
  </si>
  <si>
    <t>ДОХОДЫ, всего</t>
  </si>
  <si>
    <t xml:space="preserve">Налог на доходы физических лиц                                  </t>
  </si>
  <si>
    <t>Уд.вес. в общей сумме доходов,%</t>
  </si>
  <si>
    <t>Уд.вес. в собств. доходах,%</t>
  </si>
  <si>
    <t xml:space="preserve">Налоги на товары (работы, услуги), реализуемые на территории Российской Федерации (акцизы на нефтепродукты)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</si>
  <si>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</si>
  <si>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Налог, взимаемый в связи с применением патентной системы налогообложения</t>
  </si>
  <si>
    <t>Доходы, всего</t>
  </si>
  <si>
    <t>Налоги на товары (работы, услуги), реализуемые на территории Российской Федерации (акцизы на нефтепродукты)</t>
  </si>
  <si>
    <t>Налог взимаемый в связи с упрощенной системой налогообложения</t>
  </si>
  <si>
    <t>Профицит/Дефицит</t>
  </si>
  <si>
    <t>тыс.руб.</t>
  </si>
  <si>
    <t>межбюджетные трансферты</t>
  </si>
  <si>
    <t xml:space="preserve">Доходы от оказания платных услуг и компенсации затрат государства </t>
  </si>
  <si>
    <t>Погашение кредитов, полученных от кредитных организаций</t>
  </si>
  <si>
    <t>Единый сельскохозяйственный налог</t>
  </si>
  <si>
    <t xml:space="preserve">Проект на 2021 год </t>
  </si>
  <si>
    <t xml:space="preserve"> 2021 год</t>
  </si>
  <si>
    <t>Темп роста проекта 2021 к утвержденному 2020, %</t>
  </si>
  <si>
    <t>прочие межбюджетные трансферты</t>
  </si>
  <si>
    <t xml:space="preserve">Проект на 2022 год </t>
  </si>
  <si>
    <t>Темп роста проекта 2022 к утвержденному 2021, %</t>
  </si>
  <si>
    <t xml:space="preserve">Доходы в виде прибыли ,приходящейся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</si>
  <si>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Ю.А. Рамих</t>
  </si>
  <si>
    <t xml:space="preserve"> 2022 год</t>
  </si>
  <si>
    <t>Задолженность и перерасчеты по отмененным налогам и сборам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</si>
  <si>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</si>
  <si>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разграничение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</si>
  <si>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Оценка ожидаемого исполнения бюджета Копейского городского округа 2020 года,                                                                                                                          плановые показатели бюджета на 2021 год и на плановый период 2022 и 2023 годов</t>
  </si>
  <si>
    <t>Утвержденный бюджет 2020г.</t>
  </si>
  <si>
    <t xml:space="preserve">Ожидаемое исполнение бюджета 2020 год                                      </t>
  </si>
  <si>
    <t xml:space="preserve">Налог на доходы физических лиц                </t>
  </si>
  <si>
    <t xml:space="preserve">Проект на 2023 год </t>
  </si>
  <si>
    <t>Темп роста проекта 2023 к утвержденному 2022, %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</si>
  <si>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</si>
  <si>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разграничена (за исключением земельных участков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</si>
  <si>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</si>
  <si>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</si>
  <si>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безвозмездные поступления</t>
  </si>
  <si>
    <t>Доходы бюджета от возврата организациями остатков субсидий, субвенций и иных межбюджетных трансфертов</t>
  </si>
  <si>
    <t>Начальник финансового управления администрации Копейского городского округа</t>
  </si>
  <si>
    <t>Структура доходов бюджета Копейского городского округа 2021 года, и планового периода  2022 и 2023 годов</t>
  </si>
  <si>
    <t xml:space="preserve"> 2023 год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</si>
  <si>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</si>
  <si>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</si>
  <si>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Плата за увеличчение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</si>
</sst>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i/>
      <sz val="14"/>
      <color indexed="18"/>
      <name val="Times New Roman Cyr"/>
      <family val="1"/>
    </font>
    <font>
      <b/>
      <sz val="16"/>
      <color indexed="18"/>
      <name val="Times New Roman Cyr"/>
      <family val="0"/>
    </font>
    <font>
      <sz val="14"/>
      <color indexed="18"/>
      <name val="Times New Roman"/>
      <family val="1"/>
    </font>
    <font>
      <b/>
      <sz val="10"/>
      <color indexed="18"/>
      <name val="Times New Roman Cyr"/>
      <family val="1"/>
    </font>
    <font>
      <b/>
      <sz val="14"/>
      <color indexed="1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justify" vertical="center"/>
    </xf>
    <xf numFmtId="0" fontId="13" fillId="0" borderId="10" xfId="53" applyFont="1" applyFill="1" applyBorder="1" applyAlignment="1">
      <alignment horizontal="justify" vertical="center" wrapText="1"/>
      <protection/>
    </xf>
    <xf numFmtId="0" fontId="13" fillId="0" borderId="10" xfId="0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180" fontId="13" fillId="0" borderId="10" xfId="0" applyNumberFormat="1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justify" vertical="center" wrapText="1"/>
    </xf>
    <xf numFmtId="172" fontId="16" fillId="0" borderId="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Fill="1" applyAlignment="1">
      <alignment vertical="center"/>
    </xf>
    <xf numFmtId="172" fontId="12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vertical="center"/>
    </xf>
    <xf numFmtId="0" fontId="24" fillId="0" borderId="0" xfId="0" applyFont="1" applyBorder="1" applyAlignment="1">
      <alignment wrapText="1"/>
    </xf>
    <xf numFmtId="0" fontId="10" fillId="34" borderId="0" xfId="0" applyFont="1" applyFill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 horizontal="right" vertical="center" wrapText="1"/>
    </xf>
    <xf numFmtId="180" fontId="13" fillId="34" borderId="10" xfId="0" applyNumberFormat="1" applyFont="1" applyFill="1" applyBorder="1" applyAlignment="1">
      <alignment horizontal="right" vertical="center" wrapText="1"/>
    </xf>
    <xf numFmtId="180" fontId="13" fillId="34" borderId="10" xfId="0" applyNumberFormat="1" applyFont="1" applyFill="1" applyBorder="1" applyAlignment="1">
      <alignment vertical="center"/>
    </xf>
    <xf numFmtId="180" fontId="13" fillId="34" borderId="10" xfId="0" applyNumberFormat="1" applyFont="1" applyFill="1" applyBorder="1" applyAlignment="1">
      <alignment horizontal="right" vertical="center"/>
    </xf>
    <xf numFmtId="180" fontId="14" fillId="34" borderId="10" xfId="0" applyNumberFormat="1" applyFont="1" applyFill="1" applyBorder="1" applyAlignment="1">
      <alignment vertical="center" wrapText="1"/>
    </xf>
    <xf numFmtId="180" fontId="14" fillId="34" borderId="0" xfId="0" applyNumberFormat="1" applyFont="1" applyFill="1" applyBorder="1" applyAlignment="1">
      <alignment vertical="center" wrapText="1"/>
    </xf>
    <xf numFmtId="0" fontId="24" fillId="34" borderId="0" xfId="0" applyFont="1" applyFill="1" applyBorder="1" applyAlignment="1">
      <alignment wrapText="1"/>
    </xf>
    <xf numFmtId="0" fontId="7" fillId="34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180" fontId="15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righ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. анал. территор. 2001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pane ySplit="3" topLeftCell="A34" activePane="bottomLeft" state="frozen"/>
      <selection pane="topLeft" activeCell="B1" sqref="B1"/>
      <selection pane="bottomLeft" activeCell="H41" sqref="H41"/>
    </sheetView>
  </sheetViews>
  <sheetFormatPr defaultColWidth="9.25390625" defaultRowHeight="12.75"/>
  <cols>
    <col min="1" max="1" width="49.375" style="6" customWidth="1"/>
    <col min="2" max="2" width="12.125" style="6" customWidth="1"/>
    <col min="3" max="3" width="12.375" style="67" customWidth="1"/>
    <col min="4" max="4" width="12.00390625" style="6" customWidth="1"/>
    <col min="5" max="5" width="9.375" style="6" customWidth="1"/>
    <col min="6" max="6" width="11.125" style="6" customWidth="1"/>
    <col min="7" max="7" width="9.375" style="6" customWidth="1"/>
    <col min="8" max="8" width="11.75390625" style="6" customWidth="1"/>
    <col min="9" max="9" width="9.00390625" style="6" customWidth="1"/>
    <col min="10" max="10" width="12.875" style="1" customWidth="1"/>
    <col min="11" max="11" width="18.75390625" style="1" customWidth="1"/>
    <col min="12" max="12" width="8.25390625" style="1" customWidth="1"/>
    <col min="13" max="13" width="7.75390625" style="1" customWidth="1"/>
    <col min="14" max="14" width="9.25390625" style="1" customWidth="1"/>
    <col min="15" max="15" width="7.25390625" style="1" customWidth="1"/>
    <col min="16" max="16384" width="9.25390625" style="1" customWidth="1"/>
  </cols>
  <sheetData>
    <row r="1" spans="1:11" ht="41.2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"/>
      <c r="K1" s="7"/>
    </row>
    <row r="2" spans="1:11" ht="18.75" customHeight="1">
      <c r="A2" s="8"/>
      <c r="B2" s="8"/>
      <c r="C2" s="57"/>
      <c r="D2" s="8"/>
      <c r="E2" s="8"/>
      <c r="F2" s="8"/>
      <c r="G2" s="8"/>
      <c r="H2" s="73" t="s">
        <v>21</v>
      </c>
      <c r="I2" s="73"/>
      <c r="K2" s="2"/>
    </row>
    <row r="3" spans="1:9" s="3" customFormat="1" ht="68.25" customHeight="1">
      <c r="A3" s="19" t="s">
        <v>0</v>
      </c>
      <c r="B3" s="19" t="s">
        <v>52</v>
      </c>
      <c r="C3" s="58" t="s">
        <v>53</v>
      </c>
      <c r="D3" s="19" t="s">
        <v>39</v>
      </c>
      <c r="E3" s="54" t="s">
        <v>41</v>
      </c>
      <c r="F3" s="19" t="s">
        <v>43</v>
      </c>
      <c r="G3" s="54" t="s">
        <v>44</v>
      </c>
      <c r="H3" s="19" t="s">
        <v>55</v>
      </c>
      <c r="I3" s="54" t="s">
        <v>56</v>
      </c>
    </row>
    <row r="4" spans="1:9" s="3" customFormat="1" ht="18" customHeight="1">
      <c r="A4" s="10">
        <v>1</v>
      </c>
      <c r="B4" s="10">
        <v>2</v>
      </c>
      <c r="C4" s="59">
        <v>3</v>
      </c>
      <c r="D4" s="10">
        <v>4</v>
      </c>
      <c r="E4" s="27">
        <v>5</v>
      </c>
      <c r="F4" s="10">
        <v>6</v>
      </c>
      <c r="G4" s="27">
        <v>7</v>
      </c>
      <c r="H4" s="10">
        <v>8</v>
      </c>
      <c r="I4" s="27">
        <v>9</v>
      </c>
    </row>
    <row r="5" spans="1:9" s="9" customFormat="1" ht="24" customHeight="1">
      <c r="A5" s="11" t="s">
        <v>7</v>
      </c>
      <c r="B5" s="20">
        <f>B6+B17</f>
        <v>1272470.6000000003</v>
      </c>
      <c r="C5" s="60">
        <f>C6+C17</f>
        <v>1394469.4000000001</v>
      </c>
      <c r="D5" s="20">
        <f>D6+D17</f>
        <v>1239570.4</v>
      </c>
      <c r="E5" s="55">
        <f aca="true" t="shared" si="0" ref="E5:E13">D5/B5*100</f>
        <v>97.41446285674495</v>
      </c>
      <c r="F5" s="20">
        <f>F6+F17</f>
        <v>1287712.5</v>
      </c>
      <c r="G5" s="55">
        <f aca="true" t="shared" si="1" ref="G5:G29">F5/D5*100</f>
        <v>103.88377295876057</v>
      </c>
      <c r="H5" s="20">
        <f>H6+H17</f>
        <v>1372978</v>
      </c>
      <c r="I5" s="55">
        <f aca="true" t="shared" si="2" ref="I5:I13">H5/F5*100</f>
        <v>106.62147024277546</v>
      </c>
    </row>
    <row r="6" spans="1:9" s="9" customFormat="1" ht="23.25" customHeight="1">
      <c r="A6" s="11" t="s">
        <v>1</v>
      </c>
      <c r="B6" s="20">
        <f>SUM(B7:B16)</f>
        <v>1166288.5000000002</v>
      </c>
      <c r="C6" s="20">
        <f>SUM(C7:C16)</f>
        <v>1287763.4000000001</v>
      </c>
      <c r="D6" s="20">
        <f>SUM(D7:D16)</f>
        <v>1130841.5999999999</v>
      </c>
      <c r="E6" s="55">
        <f t="shared" si="0"/>
        <v>96.96070912128513</v>
      </c>
      <c r="F6" s="20">
        <f>SUM(F7:F16)</f>
        <v>1175900.1</v>
      </c>
      <c r="G6" s="55">
        <f t="shared" si="1"/>
        <v>103.98451029746343</v>
      </c>
      <c r="H6" s="20">
        <f>SUM(H7:H16)</f>
        <v>1260969.7</v>
      </c>
      <c r="I6" s="55">
        <f t="shared" si="2"/>
        <v>107.2344240807531</v>
      </c>
    </row>
    <row r="7" spans="1:9" ht="27.75" customHeight="1">
      <c r="A7" s="12" t="s">
        <v>54</v>
      </c>
      <c r="B7" s="23">
        <v>816830.1</v>
      </c>
      <c r="C7" s="61">
        <v>938355.4</v>
      </c>
      <c r="D7" s="23">
        <v>817943.5</v>
      </c>
      <c r="E7" s="55">
        <f t="shared" si="0"/>
        <v>100.13630741570371</v>
      </c>
      <c r="F7" s="21">
        <v>866680.1</v>
      </c>
      <c r="G7" s="55">
        <f t="shared" si="1"/>
        <v>105.95843111412952</v>
      </c>
      <c r="H7" s="21">
        <v>945752.5</v>
      </c>
      <c r="I7" s="55">
        <f t="shared" si="2"/>
        <v>109.12359704578425</v>
      </c>
    </row>
    <row r="8" spans="1:9" ht="39.75" customHeight="1">
      <c r="A8" s="12" t="s">
        <v>27</v>
      </c>
      <c r="B8" s="23">
        <v>20948.3</v>
      </c>
      <c r="C8" s="61">
        <v>20948.3</v>
      </c>
      <c r="D8" s="23">
        <v>21619.6</v>
      </c>
      <c r="E8" s="55">
        <f t="shared" si="0"/>
        <v>103.20455597828942</v>
      </c>
      <c r="F8" s="21">
        <v>22867.1</v>
      </c>
      <c r="G8" s="55">
        <f t="shared" si="1"/>
        <v>105.77022701622603</v>
      </c>
      <c r="H8" s="21">
        <v>23230.2</v>
      </c>
      <c r="I8" s="55">
        <f t="shared" si="2"/>
        <v>101.58787078378981</v>
      </c>
    </row>
    <row r="9" spans="1:9" ht="35.25" customHeight="1">
      <c r="A9" s="12" t="s">
        <v>32</v>
      </c>
      <c r="B9" s="23">
        <v>127045.5</v>
      </c>
      <c r="C9" s="61">
        <v>128245.5</v>
      </c>
      <c r="D9" s="23">
        <v>134114.3</v>
      </c>
      <c r="E9" s="55">
        <f t="shared" si="0"/>
        <v>105.56399085367052</v>
      </c>
      <c r="F9" s="21">
        <v>135586.6</v>
      </c>
      <c r="G9" s="55">
        <f t="shared" si="1"/>
        <v>101.09779494058428</v>
      </c>
      <c r="H9" s="21">
        <v>140765.7</v>
      </c>
      <c r="I9" s="55">
        <f t="shared" si="2"/>
        <v>103.81977275040455</v>
      </c>
    </row>
    <row r="10" spans="1:9" ht="31.5" customHeight="1">
      <c r="A10" s="12" t="s">
        <v>2</v>
      </c>
      <c r="B10" s="21">
        <v>24260.4</v>
      </c>
      <c r="C10" s="62">
        <v>24260.4</v>
      </c>
      <c r="D10" s="21">
        <v>4991.8</v>
      </c>
      <c r="E10" s="55">
        <f t="shared" si="0"/>
        <v>20.575917956835006</v>
      </c>
      <c r="F10" s="21">
        <v>702</v>
      </c>
      <c r="G10" s="55">
        <f t="shared" si="1"/>
        <v>14.063063424015384</v>
      </c>
      <c r="H10" s="21">
        <v>405</v>
      </c>
      <c r="I10" s="55">
        <f t="shared" si="2"/>
        <v>57.692307692307686</v>
      </c>
    </row>
    <row r="11" spans="1:9" ht="31.5" customHeight="1">
      <c r="A11" s="12" t="s">
        <v>38</v>
      </c>
      <c r="B11" s="21">
        <v>1</v>
      </c>
      <c r="C11" s="62">
        <v>1</v>
      </c>
      <c r="D11" s="21">
        <v>0.6</v>
      </c>
      <c r="E11" s="55">
        <v>0</v>
      </c>
      <c r="F11" s="21">
        <v>0.6</v>
      </c>
      <c r="G11" s="55">
        <f t="shared" si="1"/>
        <v>100</v>
      </c>
      <c r="H11" s="21">
        <v>0.6</v>
      </c>
      <c r="I11" s="55">
        <f t="shared" si="2"/>
        <v>100</v>
      </c>
    </row>
    <row r="12" spans="1:9" ht="30" customHeight="1">
      <c r="A12" s="12" t="s">
        <v>29</v>
      </c>
      <c r="B12" s="21">
        <v>4018.3</v>
      </c>
      <c r="C12" s="62">
        <v>2818.3</v>
      </c>
      <c r="D12" s="21">
        <v>3901.7</v>
      </c>
      <c r="E12" s="55">
        <f t="shared" si="0"/>
        <v>97.09827539009032</v>
      </c>
      <c r="F12" s="21">
        <v>4018.8</v>
      </c>
      <c r="G12" s="55">
        <f t="shared" si="1"/>
        <v>103.00125586282903</v>
      </c>
      <c r="H12" s="21">
        <v>4107.2</v>
      </c>
      <c r="I12" s="55">
        <f t="shared" si="2"/>
        <v>102.19966159052451</v>
      </c>
    </row>
    <row r="13" spans="1:9" ht="20.25" customHeight="1">
      <c r="A13" s="13" t="s">
        <v>3</v>
      </c>
      <c r="B13" s="22">
        <v>37344</v>
      </c>
      <c r="C13" s="63">
        <v>37344</v>
      </c>
      <c r="D13" s="22">
        <v>52621.9</v>
      </c>
      <c r="E13" s="55">
        <f t="shared" si="0"/>
        <v>140.91125749785775</v>
      </c>
      <c r="F13" s="21">
        <v>53660.3</v>
      </c>
      <c r="G13" s="55">
        <f t="shared" si="1"/>
        <v>101.97332289408023</v>
      </c>
      <c r="H13" s="21">
        <v>53767.6</v>
      </c>
      <c r="I13" s="55">
        <f t="shared" si="2"/>
        <v>100.19996161035252</v>
      </c>
    </row>
    <row r="14" spans="1:9" ht="21" customHeight="1">
      <c r="A14" s="12" t="s">
        <v>15</v>
      </c>
      <c r="B14" s="21">
        <v>105395.3</v>
      </c>
      <c r="C14" s="62">
        <v>105395.3</v>
      </c>
      <c r="D14" s="21">
        <v>71100</v>
      </c>
      <c r="E14" s="55">
        <f>D14/B14*100</f>
        <v>67.46031369520273</v>
      </c>
      <c r="F14" s="21">
        <v>67100</v>
      </c>
      <c r="G14" s="55">
        <f t="shared" si="1"/>
        <v>94.37412095639944</v>
      </c>
      <c r="H14" s="21">
        <v>67100</v>
      </c>
      <c r="I14" s="55">
        <f>H14/F14*100</f>
        <v>100</v>
      </c>
    </row>
    <row r="15" spans="1:9" ht="18.75">
      <c r="A15" s="12" t="s">
        <v>8</v>
      </c>
      <c r="B15" s="22">
        <v>30445.6</v>
      </c>
      <c r="C15" s="63">
        <v>30394.9</v>
      </c>
      <c r="D15" s="22">
        <v>24548.2</v>
      </c>
      <c r="E15" s="55">
        <f>D15/B15*100</f>
        <v>80.62971332474972</v>
      </c>
      <c r="F15" s="21">
        <v>25284.6</v>
      </c>
      <c r="G15" s="55">
        <f t="shared" si="1"/>
        <v>102.99981261355211</v>
      </c>
      <c r="H15" s="21">
        <v>25840.9</v>
      </c>
      <c r="I15" s="55">
        <f>H15/F15*100</f>
        <v>102.20015345309004</v>
      </c>
    </row>
    <row r="16" spans="1:9" ht="25.5">
      <c r="A16" s="12" t="s">
        <v>48</v>
      </c>
      <c r="B16" s="22">
        <v>0</v>
      </c>
      <c r="C16" s="63">
        <v>0.3</v>
      </c>
      <c r="D16" s="22">
        <v>0</v>
      </c>
      <c r="E16" s="55">
        <v>0</v>
      </c>
      <c r="F16" s="21">
        <v>0</v>
      </c>
      <c r="G16" s="55">
        <v>0</v>
      </c>
      <c r="H16" s="21">
        <v>0</v>
      </c>
      <c r="I16" s="55">
        <v>0</v>
      </c>
    </row>
    <row r="17" spans="1:9" ht="22.5" customHeight="1">
      <c r="A17" s="11" t="s">
        <v>4</v>
      </c>
      <c r="B17" s="20">
        <f>SUM(B18:B31)</f>
        <v>106182.09999999999</v>
      </c>
      <c r="C17" s="20">
        <f>SUM(C18:C31)</f>
        <v>106705.99999999999</v>
      </c>
      <c r="D17" s="20">
        <f>SUM(D18:D31)</f>
        <v>108728.79999999999</v>
      </c>
      <c r="E17" s="55">
        <f aca="true" t="shared" si="3" ref="E17:E40">D17/B17*100</f>
        <v>102.39842685349036</v>
      </c>
      <c r="F17" s="20">
        <f>SUM(F18:F31)</f>
        <v>111812.4</v>
      </c>
      <c r="G17" s="55">
        <f t="shared" si="1"/>
        <v>102.83604711907057</v>
      </c>
      <c r="H17" s="20">
        <f>SUM(H18:H31)</f>
        <v>112008.29999999999</v>
      </c>
      <c r="I17" s="55">
        <f aca="true" t="shared" si="4" ref="I17:I24">H17/F17*100</f>
        <v>100.17520418128937</v>
      </c>
    </row>
    <row r="18" spans="1:9" ht="54.75" customHeight="1">
      <c r="A18" s="14" t="s">
        <v>45</v>
      </c>
      <c r="B18" s="23">
        <v>0</v>
      </c>
      <c r="C18" s="61">
        <v>0.3</v>
      </c>
      <c r="D18" s="23">
        <v>0</v>
      </c>
      <c r="E18" s="69">
        <v>0</v>
      </c>
      <c r="F18" s="23">
        <v>0</v>
      </c>
      <c r="G18" s="69">
        <v>0</v>
      </c>
      <c r="H18" s="23">
        <v>0</v>
      </c>
      <c r="I18" s="69">
        <v>0</v>
      </c>
    </row>
    <row r="19" spans="1:9" ht="61.5" customHeight="1">
      <c r="A19" s="14" t="s">
        <v>49</v>
      </c>
      <c r="B19" s="21">
        <v>45785</v>
      </c>
      <c r="C19" s="62">
        <v>43058.2</v>
      </c>
      <c r="D19" s="21">
        <v>38600</v>
      </c>
      <c r="E19" s="55">
        <f t="shared" si="3"/>
        <v>84.30708747406356</v>
      </c>
      <c r="F19" s="21">
        <v>40530</v>
      </c>
      <c r="G19" s="55">
        <f t="shared" si="1"/>
        <v>105</v>
      </c>
      <c r="H19" s="21">
        <v>40530</v>
      </c>
      <c r="I19" s="55">
        <f t="shared" si="4"/>
        <v>100</v>
      </c>
    </row>
    <row r="20" spans="1:9" ht="75" customHeight="1">
      <c r="A20" s="14" t="s">
        <v>50</v>
      </c>
      <c r="B20" s="21">
        <v>915</v>
      </c>
      <c r="C20" s="62">
        <v>1400</v>
      </c>
      <c r="D20" s="21">
        <v>1318.1</v>
      </c>
      <c r="E20" s="55">
        <f t="shared" si="3"/>
        <v>144.05464480874315</v>
      </c>
      <c r="F20" s="21">
        <v>1318.1</v>
      </c>
      <c r="G20" s="55">
        <f t="shared" si="1"/>
        <v>100</v>
      </c>
      <c r="H20" s="21">
        <v>1318.1</v>
      </c>
      <c r="I20" s="55">
        <f t="shared" si="4"/>
        <v>100</v>
      </c>
    </row>
    <row r="21" spans="1:9" ht="43.5" customHeight="1">
      <c r="A21" s="14" t="s">
        <v>28</v>
      </c>
      <c r="B21" s="21">
        <v>15700</v>
      </c>
      <c r="C21" s="62">
        <v>15700</v>
      </c>
      <c r="D21" s="21">
        <v>13592.1</v>
      </c>
      <c r="E21" s="55">
        <f t="shared" si="3"/>
        <v>86.57388535031846</v>
      </c>
      <c r="F21" s="21">
        <v>13592.1</v>
      </c>
      <c r="G21" s="55">
        <f t="shared" si="1"/>
        <v>100</v>
      </c>
      <c r="H21" s="21">
        <v>13592.1</v>
      </c>
      <c r="I21" s="55">
        <f t="shared" si="4"/>
        <v>100</v>
      </c>
    </row>
    <row r="22" spans="1:9" ht="43.5" customHeight="1">
      <c r="A22" s="14" t="s">
        <v>60</v>
      </c>
      <c r="B22" s="21">
        <v>0</v>
      </c>
      <c r="C22" s="62">
        <v>89.1</v>
      </c>
      <c r="D22" s="21">
        <v>0</v>
      </c>
      <c r="E22" s="55">
        <v>0</v>
      </c>
      <c r="F22" s="21">
        <v>0</v>
      </c>
      <c r="G22" s="55">
        <v>0</v>
      </c>
      <c r="H22" s="21">
        <v>0</v>
      </c>
      <c r="I22" s="55">
        <v>0</v>
      </c>
    </row>
    <row r="23" spans="1:9" s="4" customFormat="1" ht="79.5" customHeight="1">
      <c r="A23" s="15" t="s">
        <v>9</v>
      </c>
      <c r="B23" s="21">
        <v>5052.4</v>
      </c>
      <c r="C23" s="62">
        <v>5052.6</v>
      </c>
      <c r="D23" s="21">
        <v>4391.5</v>
      </c>
      <c r="E23" s="55">
        <f t="shared" si="3"/>
        <v>86.91908795819809</v>
      </c>
      <c r="F23" s="21">
        <v>4391.5</v>
      </c>
      <c r="G23" s="55">
        <f t="shared" si="1"/>
        <v>100</v>
      </c>
      <c r="H23" s="21">
        <v>4391.5</v>
      </c>
      <c r="I23" s="55">
        <f t="shared" si="4"/>
        <v>100</v>
      </c>
    </row>
    <row r="24" spans="1:9" ht="21" customHeight="1">
      <c r="A24" s="15" t="s">
        <v>5</v>
      </c>
      <c r="B24" s="21">
        <v>13220.7</v>
      </c>
      <c r="C24" s="62">
        <v>13220.7</v>
      </c>
      <c r="D24" s="21">
        <v>26341.7</v>
      </c>
      <c r="E24" s="55">
        <f t="shared" si="3"/>
        <v>199.2458795676477</v>
      </c>
      <c r="F24" s="21">
        <v>27395.3</v>
      </c>
      <c r="G24" s="55">
        <f t="shared" si="1"/>
        <v>103.99974185417038</v>
      </c>
      <c r="H24" s="21">
        <v>28491.2</v>
      </c>
      <c r="I24" s="55">
        <f t="shared" si="4"/>
        <v>104.0003212229835</v>
      </c>
    </row>
    <row r="25" spans="1:9" ht="25.5">
      <c r="A25" s="15" t="s">
        <v>36</v>
      </c>
      <c r="B25" s="21">
        <v>0</v>
      </c>
      <c r="C25" s="62">
        <v>500</v>
      </c>
      <c r="D25" s="21">
        <v>525</v>
      </c>
      <c r="E25" s="55">
        <v>0</v>
      </c>
      <c r="F25" s="21">
        <v>525</v>
      </c>
      <c r="G25" s="55">
        <v>0</v>
      </c>
      <c r="H25" s="21">
        <v>525</v>
      </c>
      <c r="I25" s="55">
        <v>0</v>
      </c>
    </row>
    <row r="26" spans="1:9" ht="71.25" customHeight="1">
      <c r="A26" s="12" t="s">
        <v>10</v>
      </c>
      <c r="B26" s="21">
        <v>9000</v>
      </c>
      <c r="C26" s="62">
        <v>8000</v>
      </c>
      <c r="D26" s="21">
        <v>7000</v>
      </c>
      <c r="E26" s="55">
        <f t="shared" si="3"/>
        <v>77.77777777777779</v>
      </c>
      <c r="F26" s="21">
        <v>7000</v>
      </c>
      <c r="G26" s="55">
        <f t="shared" si="1"/>
        <v>100</v>
      </c>
      <c r="H26" s="21">
        <v>6000</v>
      </c>
      <c r="I26" s="55">
        <f aca="true" t="shared" si="5" ref="I26:I35">H26/F26*100</f>
        <v>85.71428571428571</v>
      </c>
    </row>
    <row r="27" spans="1:9" ht="42" customHeight="1">
      <c r="A27" s="16" t="s">
        <v>57</v>
      </c>
      <c r="B27" s="21">
        <v>7700</v>
      </c>
      <c r="C27" s="62">
        <v>10000</v>
      </c>
      <c r="D27" s="21">
        <v>8085</v>
      </c>
      <c r="E27" s="55">
        <f t="shared" si="3"/>
        <v>105</v>
      </c>
      <c r="F27" s="21">
        <v>8085</v>
      </c>
      <c r="G27" s="55">
        <f t="shared" si="1"/>
        <v>100</v>
      </c>
      <c r="H27" s="21">
        <v>8085</v>
      </c>
      <c r="I27" s="55">
        <f t="shared" si="5"/>
        <v>100</v>
      </c>
    </row>
    <row r="28" spans="1:9" ht="42" customHeight="1">
      <c r="A28" s="16" t="s">
        <v>58</v>
      </c>
      <c r="B28" s="21">
        <v>500</v>
      </c>
      <c r="C28" s="62">
        <v>900</v>
      </c>
      <c r="D28" s="21">
        <v>855</v>
      </c>
      <c r="E28" s="55">
        <f t="shared" si="3"/>
        <v>171</v>
      </c>
      <c r="F28" s="21">
        <v>855</v>
      </c>
      <c r="G28" s="55">
        <f t="shared" si="1"/>
        <v>100</v>
      </c>
      <c r="H28" s="21">
        <v>855</v>
      </c>
      <c r="I28" s="55">
        <f t="shared" si="5"/>
        <v>100</v>
      </c>
    </row>
    <row r="29" spans="1:9" ht="67.5" customHeight="1">
      <c r="A29" s="16" t="s">
        <v>59</v>
      </c>
      <c r="B29" s="21">
        <v>1800</v>
      </c>
      <c r="C29" s="62">
        <v>2500</v>
      </c>
      <c r="D29" s="21">
        <v>1900</v>
      </c>
      <c r="E29" s="55">
        <f t="shared" si="3"/>
        <v>105.55555555555556</v>
      </c>
      <c r="F29" s="21">
        <v>2000</v>
      </c>
      <c r="G29" s="55">
        <f t="shared" si="1"/>
        <v>105.26315789473684</v>
      </c>
      <c r="H29" s="21">
        <v>2100</v>
      </c>
      <c r="I29" s="55">
        <f t="shared" si="5"/>
        <v>105</v>
      </c>
    </row>
    <row r="30" spans="1:9" ht="22.5" customHeight="1">
      <c r="A30" s="12" t="s">
        <v>6</v>
      </c>
      <c r="B30" s="23">
        <v>4279</v>
      </c>
      <c r="C30" s="61">
        <v>4329.2</v>
      </c>
      <c r="D30" s="21">
        <v>3840.4</v>
      </c>
      <c r="E30" s="55">
        <f t="shared" si="3"/>
        <v>89.74994157513439</v>
      </c>
      <c r="F30" s="21">
        <v>3840.4</v>
      </c>
      <c r="G30" s="55">
        <f aca="true" t="shared" si="6" ref="G30:G35">F30/D30*100</f>
        <v>100</v>
      </c>
      <c r="H30" s="21">
        <v>3840.4</v>
      </c>
      <c r="I30" s="55">
        <f t="shared" si="5"/>
        <v>100</v>
      </c>
    </row>
    <row r="31" spans="1:9" ht="22.5" customHeight="1">
      <c r="A31" s="12" t="s">
        <v>16</v>
      </c>
      <c r="B31" s="23">
        <v>2230</v>
      </c>
      <c r="C31" s="61">
        <v>1955.9</v>
      </c>
      <c r="D31" s="21">
        <v>2280</v>
      </c>
      <c r="E31" s="55">
        <f t="shared" si="3"/>
        <v>102.24215246636771</v>
      </c>
      <c r="F31" s="21">
        <v>2280</v>
      </c>
      <c r="G31" s="55">
        <f t="shared" si="6"/>
        <v>100</v>
      </c>
      <c r="H31" s="21">
        <v>2280</v>
      </c>
      <c r="I31" s="55">
        <f t="shared" si="5"/>
        <v>100</v>
      </c>
    </row>
    <row r="32" spans="1:9" ht="19.5" customHeight="1">
      <c r="A32" s="70" t="s">
        <v>11</v>
      </c>
      <c r="B32" s="20">
        <f>B33+B34+B35+B36</f>
        <v>3503032.8</v>
      </c>
      <c r="C32" s="60">
        <f>C33+C34+C35+C36</f>
        <v>3884508.3000000003</v>
      </c>
      <c r="D32" s="20">
        <f>D33+D34+D35+D36</f>
        <v>4006765.9</v>
      </c>
      <c r="E32" s="55">
        <f t="shared" si="3"/>
        <v>114.37991388490568</v>
      </c>
      <c r="F32" s="20">
        <f>F33+F34+F35+F36</f>
        <v>3392972.3000000003</v>
      </c>
      <c r="G32" s="55">
        <f t="shared" si="6"/>
        <v>84.68107158444171</v>
      </c>
      <c r="H32" s="20">
        <f>H33+H34+H35+H36</f>
        <v>3620910.8000000003</v>
      </c>
      <c r="I32" s="55">
        <f t="shared" si="5"/>
        <v>106.71795935380905</v>
      </c>
    </row>
    <row r="33" spans="1:9" ht="17.25" customHeight="1">
      <c r="A33" s="16" t="s">
        <v>12</v>
      </c>
      <c r="B33" s="23">
        <v>266120</v>
      </c>
      <c r="C33" s="61">
        <v>378936.3</v>
      </c>
      <c r="D33" s="23">
        <v>265782</v>
      </c>
      <c r="E33" s="55">
        <f t="shared" si="3"/>
        <v>99.87298962873892</v>
      </c>
      <c r="F33" s="23">
        <v>129443</v>
      </c>
      <c r="G33" s="55">
        <f t="shared" si="6"/>
        <v>48.70269619462567</v>
      </c>
      <c r="H33" s="23">
        <v>107406</v>
      </c>
      <c r="I33" s="55">
        <f t="shared" si="5"/>
        <v>82.97551818174796</v>
      </c>
    </row>
    <row r="34" spans="1:9" ht="19.5" customHeight="1">
      <c r="A34" s="16" t="s">
        <v>13</v>
      </c>
      <c r="B34" s="23">
        <v>857292.4</v>
      </c>
      <c r="C34" s="61">
        <v>1012329.4</v>
      </c>
      <c r="D34" s="23">
        <v>1243731.4</v>
      </c>
      <c r="E34" s="55">
        <f t="shared" si="3"/>
        <v>145.07668562091533</v>
      </c>
      <c r="F34" s="23">
        <v>723338.5</v>
      </c>
      <c r="G34" s="55">
        <f t="shared" si="6"/>
        <v>58.158739097525405</v>
      </c>
      <c r="H34" s="23">
        <v>944383.1</v>
      </c>
      <c r="I34" s="55">
        <f t="shared" si="5"/>
        <v>130.5589430121582</v>
      </c>
    </row>
    <row r="35" spans="1:9" ht="24.75" customHeight="1">
      <c r="A35" s="16" t="s">
        <v>14</v>
      </c>
      <c r="B35" s="23">
        <v>2379620.4</v>
      </c>
      <c r="C35" s="61">
        <v>2453641</v>
      </c>
      <c r="D35" s="23">
        <v>2497252.5</v>
      </c>
      <c r="E35" s="55">
        <f t="shared" si="3"/>
        <v>104.94331364784064</v>
      </c>
      <c r="F35" s="23">
        <v>2538274.6</v>
      </c>
      <c r="G35" s="55">
        <f t="shared" si="6"/>
        <v>101.6426893155578</v>
      </c>
      <c r="H35" s="23">
        <v>2569021.7</v>
      </c>
      <c r="I35" s="55">
        <f t="shared" si="5"/>
        <v>101.21133859985048</v>
      </c>
    </row>
    <row r="36" spans="1:9" ht="16.5" customHeight="1">
      <c r="A36" s="16" t="s">
        <v>35</v>
      </c>
      <c r="B36" s="23">
        <v>0</v>
      </c>
      <c r="C36" s="61">
        <v>39601.6</v>
      </c>
      <c r="D36" s="23">
        <v>0</v>
      </c>
      <c r="E36" s="55">
        <v>0</v>
      </c>
      <c r="F36" s="23">
        <v>1916.2</v>
      </c>
      <c r="G36" s="55">
        <v>0</v>
      </c>
      <c r="H36" s="23">
        <v>100</v>
      </c>
      <c r="I36" s="55">
        <v>0</v>
      </c>
    </row>
    <row r="37" spans="1:9" ht="16.5" customHeight="1">
      <c r="A37" s="70" t="s">
        <v>61</v>
      </c>
      <c r="B37" s="20">
        <v>0</v>
      </c>
      <c r="C37" s="60">
        <v>98.7</v>
      </c>
      <c r="D37" s="20">
        <v>0</v>
      </c>
      <c r="E37" s="55">
        <v>0</v>
      </c>
      <c r="F37" s="20">
        <v>0</v>
      </c>
      <c r="G37" s="55">
        <v>0</v>
      </c>
      <c r="H37" s="20">
        <v>0</v>
      </c>
      <c r="I37" s="55">
        <v>0</v>
      </c>
    </row>
    <row r="38" spans="1:9" ht="29.25" customHeight="1">
      <c r="A38" s="70" t="s">
        <v>62</v>
      </c>
      <c r="B38" s="20">
        <v>0</v>
      </c>
      <c r="C38" s="60">
        <v>1206.5</v>
      </c>
      <c r="D38" s="20">
        <v>0</v>
      </c>
      <c r="E38" s="55">
        <v>0</v>
      </c>
      <c r="F38" s="20">
        <v>0</v>
      </c>
      <c r="G38" s="55">
        <v>0</v>
      </c>
      <c r="H38" s="20">
        <v>0</v>
      </c>
      <c r="I38" s="55">
        <v>0</v>
      </c>
    </row>
    <row r="39" spans="1:9" s="17" customFormat="1" ht="26.25" customHeight="1">
      <c r="A39" s="28" t="s">
        <v>30</v>
      </c>
      <c r="B39" s="20">
        <f>B32+B5</f>
        <v>4775503.4</v>
      </c>
      <c r="C39" s="60">
        <f>C32+C5+C37+C38</f>
        <v>5280282.9</v>
      </c>
      <c r="D39" s="20">
        <f>D32+D5</f>
        <v>5246336.3</v>
      </c>
      <c r="E39" s="55">
        <f t="shared" si="3"/>
        <v>109.85933545770273</v>
      </c>
      <c r="F39" s="20">
        <f>F32+F5</f>
        <v>4680684.800000001</v>
      </c>
      <c r="G39" s="55">
        <f>F39/D39*100</f>
        <v>89.21816163405309</v>
      </c>
      <c r="H39" s="20">
        <f>H32+H5</f>
        <v>4993888.800000001</v>
      </c>
      <c r="I39" s="55">
        <f>H39/F39*100</f>
        <v>106.69141404266315</v>
      </c>
    </row>
    <row r="40" spans="1:9" ht="24" customHeight="1">
      <c r="A40" s="28" t="s">
        <v>18</v>
      </c>
      <c r="B40" s="26">
        <v>4775503.4</v>
      </c>
      <c r="C40" s="64">
        <v>5281165.1</v>
      </c>
      <c r="D40" s="26">
        <v>5246336.3</v>
      </c>
      <c r="E40" s="55">
        <f t="shared" si="3"/>
        <v>109.85933545770273</v>
      </c>
      <c r="F40" s="26">
        <v>4680684.8</v>
      </c>
      <c r="G40" s="55">
        <f>F40/D40*100</f>
        <v>89.21816163405309</v>
      </c>
      <c r="H40" s="26">
        <v>4993888.8</v>
      </c>
      <c r="I40" s="55">
        <f>H40/F40*100</f>
        <v>106.69141404266315</v>
      </c>
    </row>
    <row r="41" spans="1:9" ht="24" customHeight="1">
      <c r="A41" s="25" t="s">
        <v>33</v>
      </c>
      <c r="B41" s="26">
        <f>B39-B40</f>
        <v>0</v>
      </c>
      <c r="C41" s="64">
        <f>C39-C40</f>
        <v>-882.1999999992549</v>
      </c>
      <c r="D41" s="26">
        <f>D39-D40</f>
        <v>0</v>
      </c>
      <c r="E41" s="55">
        <v>0</v>
      </c>
      <c r="F41" s="26">
        <f>F39-F40</f>
        <v>0</v>
      </c>
      <c r="G41" s="55">
        <v>0</v>
      </c>
      <c r="H41" s="26">
        <f>H39-H40</f>
        <v>0</v>
      </c>
      <c r="I41" s="55">
        <v>0</v>
      </c>
    </row>
    <row r="42" spans="1:9" ht="24" customHeight="1">
      <c r="A42" s="25" t="s">
        <v>19</v>
      </c>
      <c r="B42" s="26">
        <f>B43+B44</f>
        <v>0</v>
      </c>
      <c r="C42" s="26">
        <f>C43+C44</f>
        <v>882.1999999999971</v>
      </c>
      <c r="D42" s="26">
        <f>D43+D44</f>
        <v>0</v>
      </c>
      <c r="E42" s="55">
        <v>0</v>
      </c>
      <c r="F42" s="26">
        <f>F43+F44</f>
        <v>0</v>
      </c>
      <c r="G42" s="26">
        <v>0</v>
      </c>
      <c r="H42" s="26">
        <f>H43+H44</f>
        <v>0</v>
      </c>
      <c r="I42" s="55">
        <v>0</v>
      </c>
    </row>
    <row r="43" spans="1:9" ht="24" customHeight="1">
      <c r="A43" s="29" t="s">
        <v>20</v>
      </c>
      <c r="B43" s="26">
        <v>0</v>
      </c>
      <c r="C43" s="64">
        <v>42882.2</v>
      </c>
      <c r="D43" s="26">
        <v>0</v>
      </c>
      <c r="E43" s="55">
        <v>0</v>
      </c>
      <c r="F43" s="26">
        <v>0</v>
      </c>
      <c r="G43" s="55">
        <v>0</v>
      </c>
      <c r="H43" s="26">
        <v>0</v>
      </c>
      <c r="I43" s="55">
        <v>0</v>
      </c>
    </row>
    <row r="44" spans="1:9" ht="30" customHeight="1">
      <c r="A44" s="29" t="s">
        <v>37</v>
      </c>
      <c r="B44" s="26">
        <v>0</v>
      </c>
      <c r="C44" s="64">
        <v>-42000</v>
      </c>
      <c r="D44" s="26">
        <v>0</v>
      </c>
      <c r="E44" s="55">
        <v>0</v>
      </c>
      <c r="F44" s="26">
        <v>0</v>
      </c>
      <c r="G44" s="55">
        <v>0</v>
      </c>
      <c r="H44" s="26">
        <v>0</v>
      </c>
      <c r="I44" s="55">
        <v>0</v>
      </c>
    </row>
    <row r="45" spans="1:9" ht="27.75" customHeight="1">
      <c r="A45" s="18"/>
      <c r="B45" s="30"/>
      <c r="C45" s="65"/>
      <c r="D45" s="30"/>
      <c r="E45" s="31"/>
      <c r="F45" s="30"/>
      <c r="G45" s="31"/>
      <c r="H45" s="30"/>
      <c r="I45" s="31"/>
    </row>
    <row r="46" spans="1:9" ht="36.75" customHeight="1">
      <c r="A46" s="56" t="s">
        <v>63</v>
      </c>
      <c r="B46" s="56"/>
      <c r="C46" s="66"/>
      <c r="F46" s="71"/>
      <c r="G46" s="71"/>
      <c r="H46" s="71" t="s">
        <v>46</v>
      </c>
      <c r="I46" s="71"/>
    </row>
  </sheetData>
  <sheetProtection/>
  <mergeCells count="4">
    <mergeCell ref="H46:I46"/>
    <mergeCell ref="F46:G46"/>
    <mergeCell ref="A1:I1"/>
    <mergeCell ref="H2:I2"/>
  </mergeCells>
  <printOptions/>
  <pageMargins left="0.61" right="0.17" top="0.45" bottom="0.63" header="0.62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9">
      <selection activeCell="A38" sqref="A38"/>
    </sheetView>
  </sheetViews>
  <sheetFormatPr defaultColWidth="9.25390625" defaultRowHeight="12.75"/>
  <cols>
    <col min="1" max="1" width="33.875" style="6" customWidth="1"/>
    <col min="2" max="2" width="11.75390625" style="1" customWidth="1"/>
    <col min="3" max="4" width="10.75390625" style="1" customWidth="1"/>
    <col min="5" max="5" width="11.75390625" style="1" customWidth="1"/>
    <col min="6" max="6" width="10.75390625" style="1" customWidth="1"/>
    <col min="7" max="7" width="9.75390625" style="1" customWidth="1"/>
    <col min="8" max="8" width="11.75390625" style="1" customWidth="1"/>
    <col min="9" max="9" width="10.75390625" style="1" customWidth="1"/>
    <col min="10" max="10" width="9.75390625" style="1" customWidth="1"/>
    <col min="11" max="11" width="10.375" style="1" customWidth="1"/>
    <col min="12" max="12" width="9.875" style="1" customWidth="1"/>
    <col min="13" max="13" width="12.875" style="1" customWidth="1"/>
    <col min="14" max="14" width="18.75390625" style="1" customWidth="1"/>
    <col min="15" max="15" width="8.25390625" style="1" customWidth="1"/>
    <col min="16" max="16" width="7.75390625" style="1" customWidth="1"/>
    <col min="17" max="17" width="9.25390625" style="1" customWidth="1"/>
    <col min="18" max="18" width="7.25390625" style="1" customWidth="1"/>
    <col min="19" max="16384" width="9.25390625" style="1" customWidth="1"/>
  </cols>
  <sheetData>
    <row r="1" spans="1:11" ht="37.5" customHeight="1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32"/>
    </row>
    <row r="2" spans="1:11" ht="18.75">
      <c r="A2" s="75"/>
      <c r="B2" s="75"/>
      <c r="C2" s="75"/>
      <c r="D2" s="75"/>
      <c r="E2" s="33"/>
      <c r="F2" s="33"/>
      <c r="G2" s="33"/>
      <c r="H2" s="33"/>
      <c r="I2" s="33"/>
      <c r="J2" s="33" t="s">
        <v>34</v>
      </c>
      <c r="K2" s="33"/>
    </row>
    <row r="3" spans="1:11" ht="18.75">
      <c r="A3" s="76" t="s">
        <v>0</v>
      </c>
      <c r="B3" s="77" t="s">
        <v>40</v>
      </c>
      <c r="C3" s="78"/>
      <c r="D3" s="79"/>
      <c r="E3" s="77" t="s">
        <v>47</v>
      </c>
      <c r="F3" s="78"/>
      <c r="G3" s="79"/>
      <c r="H3" s="77" t="s">
        <v>65</v>
      </c>
      <c r="I3" s="78"/>
      <c r="J3" s="79"/>
      <c r="K3" s="34"/>
    </row>
    <row r="4" spans="1:11" s="3" customFormat="1" ht="53.25" customHeight="1">
      <c r="A4" s="76"/>
      <c r="B4" s="35" t="s">
        <v>22</v>
      </c>
      <c r="C4" s="36" t="s">
        <v>25</v>
      </c>
      <c r="D4" s="36" t="s">
        <v>26</v>
      </c>
      <c r="E4" s="35" t="s">
        <v>22</v>
      </c>
      <c r="F4" s="36" t="s">
        <v>25</v>
      </c>
      <c r="G4" s="36" t="s">
        <v>26</v>
      </c>
      <c r="H4" s="35" t="s">
        <v>22</v>
      </c>
      <c r="I4" s="36" t="s">
        <v>25</v>
      </c>
      <c r="J4" s="36" t="s">
        <v>26</v>
      </c>
      <c r="K4" s="34"/>
    </row>
    <row r="5" spans="1:11" s="3" customFormat="1" ht="12.75" customHeight="1">
      <c r="A5" s="10">
        <v>1</v>
      </c>
      <c r="B5" s="10">
        <v>2</v>
      </c>
      <c r="C5" s="27">
        <v>3</v>
      </c>
      <c r="D5" s="27">
        <v>4</v>
      </c>
      <c r="E5" s="10">
        <v>5</v>
      </c>
      <c r="F5" s="27">
        <v>6</v>
      </c>
      <c r="G5" s="27">
        <v>7</v>
      </c>
      <c r="H5" s="10">
        <v>8</v>
      </c>
      <c r="I5" s="27">
        <v>9</v>
      </c>
      <c r="J5" s="27">
        <v>10</v>
      </c>
      <c r="K5" s="37"/>
    </row>
    <row r="6" spans="1:11" s="3" customFormat="1" ht="18" customHeight="1">
      <c r="A6" s="38" t="s">
        <v>23</v>
      </c>
      <c r="B6" s="39">
        <f>B7+B31</f>
        <v>5246336.3</v>
      </c>
      <c r="C6" s="40">
        <f>C7+C31</f>
        <v>100.00000000000001</v>
      </c>
      <c r="D6" s="40"/>
      <c r="E6" s="39">
        <f>E7+E31</f>
        <v>4680684.800000001</v>
      </c>
      <c r="F6" s="40">
        <f>F7+F31</f>
        <v>100</v>
      </c>
      <c r="G6" s="40"/>
      <c r="H6" s="39">
        <f>H7+H31</f>
        <v>4993888.800000001</v>
      </c>
      <c r="I6" s="40">
        <f>I7+I31</f>
        <v>100</v>
      </c>
      <c r="J6" s="40"/>
      <c r="K6" s="41"/>
    </row>
    <row r="7" spans="1:12" s="9" customFormat="1" ht="36" customHeight="1">
      <c r="A7" s="42" t="s">
        <v>7</v>
      </c>
      <c r="B7" s="39">
        <f>B8+B18</f>
        <v>1239570.4000000001</v>
      </c>
      <c r="C7" s="24">
        <f>B7/B6*100</f>
        <v>23.62735305397788</v>
      </c>
      <c r="D7" s="24">
        <f>D8+D18</f>
        <v>100</v>
      </c>
      <c r="E7" s="39">
        <f>E8+E18</f>
        <v>1287712.5000000002</v>
      </c>
      <c r="F7" s="24">
        <f>E7/E6*100</f>
        <v>27.511198788690066</v>
      </c>
      <c r="G7" s="24">
        <f>G8+G18</f>
        <v>100</v>
      </c>
      <c r="H7" s="39">
        <f>H8+H18</f>
        <v>1372978</v>
      </c>
      <c r="I7" s="24">
        <f>H7/H6*100</f>
        <v>27.49316324384315</v>
      </c>
      <c r="J7" s="24">
        <f>J8+J18</f>
        <v>100</v>
      </c>
      <c r="K7" s="43"/>
      <c r="L7" s="53"/>
    </row>
    <row r="8" spans="1:12" s="9" customFormat="1" ht="22.5" customHeight="1">
      <c r="A8" s="11" t="s">
        <v>1</v>
      </c>
      <c r="B8" s="39">
        <f>B9+B11+B13+B15+B16+B17+B10+B14+B12</f>
        <v>1130841.6</v>
      </c>
      <c r="C8" s="20">
        <f>B8/B6*100</f>
        <v>21.554882023098674</v>
      </c>
      <c r="D8" s="20">
        <f>B8/B7*100</f>
        <v>91.22850949006204</v>
      </c>
      <c r="E8" s="39">
        <f>E9+E11+E13+E15+E16+E17+E10+E14+E12</f>
        <v>1175900.1000000003</v>
      </c>
      <c r="F8" s="20">
        <f>E8/E6*100</f>
        <v>25.122394483815704</v>
      </c>
      <c r="G8" s="20">
        <f>E8/E7*100</f>
        <v>91.31697486822564</v>
      </c>
      <c r="H8" s="39">
        <f>H9+H11+H13+H15+H16+H17+H10+H14+H12</f>
        <v>1260969.7</v>
      </c>
      <c r="I8" s="20">
        <f>H8/H6*100</f>
        <v>25.250255872737892</v>
      </c>
      <c r="J8" s="20">
        <f>H8/H7*100</f>
        <v>91.8419450275241</v>
      </c>
      <c r="K8" s="43"/>
      <c r="L8" s="53"/>
    </row>
    <row r="9" spans="1:11" ht="24" customHeight="1">
      <c r="A9" s="12" t="s">
        <v>24</v>
      </c>
      <c r="B9" s="44">
        <v>817943.5</v>
      </c>
      <c r="C9" s="24">
        <f>B9/B6*100</f>
        <v>15.590756162543373</v>
      </c>
      <c r="D9" s="24">
        <f>B9/B7*100</f>
        <v>65.98604645609478</v>
      </c>
      <c r="E9" s="44">
        <v>866680.1</v>
      </c>
      <c r="F9" s="24">
        <f>E9/E6*100</f>
        <v>18.51609619173673</v>
      </c>
      <c r="G9" s="24">
        <f>E9/E7*100</f>
        <v>67.3038508207383</v>
      </c>
      <c r="H9" s="44">
        <v>945752.5</v>
      </c>
      <c r="I9" s="24">
        <f>H9/H6*100</f>
        <v>18.93819702192808</v>
      </c>
      <c r="J9" s="24">
        <f>H9/H7*100</f>
        <v>68.88329601785317</v>
      </c>
      <c r="K9" s="43"/>
    </row>
    <row r="10" spans="1:11" ht="42.75" customHeight="1">
      <c r="A10" s="12" t="s">
        <v>31</v>
      </c>
      <c r="B10" s="44">
        <v>21619.6</v>
      </c>
      <c r="C10" s="24">
        <f>B10/B6*100</f>
        <v>0.41208948042465365</v>
      </c>
      <c r="D10" s="24">
        <f>B10/B7*100</f>
        <v>1.744120382351821</v>
      </c>
      <c r="E10" s="44">
        <v>22867.1</v>
      </c>
      <c r="F10" s="24">
        <f>E10/E6*100</f>
        <v>0.48854176209429856</v>
      </c>
      <c r="G10" s="24">
        <f>E10/E7*100</f>
        <v>1.7757923449527744</v>
      </c>
      <c r="H10" s="44">
        <v>23230.2</v>
      </c>
      <c r="I10" s="24">
        <f>H10/H6*100</f>
        <v>0.46517255250056827</v>
      </c>
      <c r="J10" s="24">
        <f>H10/H7*100</f>
        <v>1.6919571908654034</v>
      </c>
      <c r="K10" s="43"/>
    </row>
    <row r="11" spans="1:11" ht="30.75" customHeight="1">
      <c r="A11" s="12" t="s">
        <v>2</v>
      </c>
      <c r="B11" s="45">
        <v>4991.8</v>
      </c>
      <c r="C11" s="24">
        <f>B11/B6*100</f>
        <v>0.09514830377915347</v>
      </c>
      <c r="D11" s="24">
        <f>B11/B7*100</f>
        <v>0.4027040335909925</v>
      </c>
      <c r="E11" s="45">
        <v>702</v>
      </c>
      <c r="F11" s="24">
        <f>E11/E6*100</f>
        <v>0.014997805449322285</v>
      </c>
      <c r="G11" s="24">
        <f>E11/E7*100</f>
        <v>0.05451527417804828</v>
      </c>
      <c r="H11" s="45">
        <v>405</v>
      </c>
      <c r="I11" s="24">
        <f>H11/H6*100</f>
        <v>0.008109912259159635</v>
      </c>
      <c r="J11" s="24">
        <f>H11/H7*100</f>
        <v>0.02949792349185493</v>
      </c>
      <c r="K11" s="43"/>
    </row>
    <row r="12" spans="1:11" ht="30.75" customHeight="1">
      <c r="A12" s="12" t="s">
        <v>38</v>
      </c>
      <c r="B12" s="45">
        <v>0.6</v>
      </c>
      <c r="C12" s="24">
        <f>B12/B6*100</f>
        <v>1.1436552399433487E-05</v>
      </c>
      <c r="D12" s="24">
        <f>B12/B7*100</f>
        <v>4.84038663717688E-05</v>
      </c>
      <c r="E12" s="45">
        <v>0.6</v>
      </c>
      <c r="F12" s="24">
        <f>E12/E6*100</f>
        <v>1.2818637136172892E-05</v>
      </c>
      <c r="G12" s="24">
        <f>E12/E7*100</f>
        <v>4.6594251434229294E-05</v>
      </c>
      <c r="H12" s="45">
        <v>0.6</v>
      </c>
      <c r="I12" s="24">
        <f>H12/H6*100</f>
        <v>1.2014684828384643E-05</v>
      </c>
      <c r="J12" s="24">
        <f>H12/H7*100</f>
        <v>4.3700627395340634E-05</v>
      </c>
      <c r="K12" s="43"/>
    </row>
    <row r="13" spans="1:11" ht="27.75" customHeight="1">
      <c r="A13" s="12" t="s">
        <v>32</v>
      </c>
      <c r="B13" s="45">
        <v>134114.3</v>
      </c>
      <c r="C13" s="24">
        <f>B13/B6*100</f>
        <v>2.556342032438904</v>
      </c>
      <c r="D13" s="24">
        <f>B13/B7*100</f>
        <v>10.819417759572184</v>
      </c>
      <c r="E13" s="45">
        <v>135586.6</v>
      </c>
      <c r="F13" s="24">
        <f>E13/E6*100</f>
        <v>2.8967257098790324</v>
      </c>
      <c r="G13" s="24">
        <f>E13/E7*100</f>
        <v>10.529260219187123</v>
      </c>
      <c r="H13" s="45">
        <v>140765.7</v>
      </c>
      <c r="I13" s="24">
        <f>H13/H6*100</f>
        <v>2.8187592002449073</v>
      </c>
      <c r="J13" s="24">
        <f>H13/H7*100</f>
        <v>10.252582342907171</v>
      </c>
      <c r="K13" s="43"/>
    </row>
    <row r="14" spans="1:11" ht="42.75" customHeight="1">
      <c r="A14" s="12" t="s">
        <v>29</v>
      </c>
      <c r="B14" s="45">
        <v>3901.7</v>
      </c>
      <c r="C14" s="24">
        <f>B14/B6*100</f>
        <v>0.07436999416144939</v>
      </c>
      <c r="D14" s="24">
        <f>B14/B7*100</f>
        <v>0.3147622757045505</v>
      </c>
      <c r="E14" s="45">
        <v>4018.8</v>
      </c>
      <c r="F14" s="24">
        <f>E14/E7*100</f>
        <v>0.3120882961064678</v>
      </c>
      <c r="G14" s="24">
        <f>E14/E7*100</f>
        <v>0.3120882961064678</v>
      </c>
      <c r="H14" s="45">
        <v>4107.2</v>
      </c>
      <c r="I14" s="24">
        <f>H14/H6*100</f>
        <v>0.08224452254523568</v>
      </c>
      <c r="J14" s="24">
        <f>H14/H7*100</f>
        <v>0.2991453613969051</v>
      </c>
      <c r="K14" s="43"/>
    </row>
    <row r="15" spans="1:11" ht="21" customHeight="1">
      <c r="A15" s="13" t="s">
        <v>3</v>
      </c>
      <c r="B15" s="46">
        <v>52621.9</v>
      </c>
      <c r="C15" s="24">
        <f>B15/B6*100</f>
        <v>1.0030218611795818</v>
      </c>
      <c r="D15" s="24">
        <f>B15/B7*100</f>
        <v>4.2451723597143</v>
      </c>
      <c r="E15" s="46">
        <v>53660.3</v>
      </c>
      <c r="F15" s="24">
        <f>E15/E6*100</f>
        <v>1.146419857196964</v>
      </c>
      <c r="G15" s="24">
        <f>E15/E7*100</f>
        <v>4.1671025170602904</v>
      </c>
      <c r="H15" s="46">
        <v>53767.6</v>
      </c>
      <c r="I15" s="24">
        <f>H15/H6*100</f>
        <v>1.0766679466310902</v>
      </c>
      <c r="J15" s="24">
        <f>H15/H7*100</f>
        <v>3.916129755902862</v>
      </c>
      <c r="K15" s="43"/>
    </row>
    <row r="16" spans="1:11" ht="18.75">
      <c r="A16" s="12" t="s">
        <v>15</v>
      </c>
      <c r="B16" s="45">
        <v>71100</v>
      </c>
      <c r="C16" s="24">
        <f>B16/B6*100</f>
        <v>1.3552314593328683</v>
      </c>
      <c r="D16" s="24">
        <f>B16/B7*100</f>
        <v>5.735858165054601</v>
      </c>
      <c r="E16" s="45">
        <v>67100</v>
      </c>
      <c r="F16" s="24">
        <f>E16/E6*100</f>
        <v>1.4335509197286684</v>
      </c>
      <c r="G16" s="24">
        <f>E16/E7*100</f>
        <v>5.210790452061309</v>
      </c>
      <c r="H16" s="45">
        <v>67100</v>
      </c>
      <c r="I16" s="24">
        <f>H16/H6*100</f>
        <v>1.3436422533076826</v>
      </c>
      <c r="J16" s="24">
        <f>H16/H7*100</f>
        <v>4.887186830378928</v>
      </c>
      <c r="K16" s="43"/>
    </row>
    <row r="17" spans="1:11" ht="19.5" customHeight="1">
      <c r="A17" s="12" t="s">
        <v>8</v>
      </c>
      <c r="B17" s="46">
        <v>24548.2</v>
      </c>
      <c r="C17" s="24">
        <f>B17/B6*100</f>
        <v>0.4679112926862886</v>
      </c>
      <c r="D17" s="24">
        <f>B17/B7*100</f>
        <v>1.9803796541124246</v>
      </c>
      <c r="E17" s="46">
        <v>25284.6</v>
      </c>
      <c r="F17" s="24">
        <f>E17/E6*100</f>
        <v>0.5401901875554618</v>
      </c>
      <c r="G17" s="24">
        <f>E17/E7*100</f>
        <v>1.9635283496898563</v>
      </c>
      <c r="H17" s="46">
        <v>25840.9</v>
      </c>
      <c r="I17" s="24">
        <f>H17/H6*100</f>
        <v>0.5174504486363413</v>
      </c>
      <c r="J17" s="24">
        <f>H17/H7*100</f>
        <v>1.8821059041004298</v>
      </c>
      <c r="K17" s="43"/>
    </row>
    <row r="18" spans="1:12" ht="21.75" customHeight="1">
      <c r="A18" s="47" t="s">
        <v>4</v>
      </c>
      <c r="B18" s="39">
        <f>SUM(B19:B30)</f>
        <v>108728.79999999999</v>
      </c>
      <c r="C18" s="20">
        <f>B18/B6*100</f>
        <v>2.072471030879206</v>
      </c>
      <c r="D18" s="20">
        <f>B18/B7*100</f>
        <v>8.771490509937957</v>
      </c>
      <c r="E18" s="39">
        <f>SUM(E19:E30)</f>
        <v>111812.4</v>
      </c>
      <c r="F18" s="20">
        <f>E18/E6*100</f>
        <v>2.388804304874363</v>
      </c>
      <c r="G18" s="20">
        <f>SUM(G19:G30)</f>
        <v>8.683025131774365</v>
      </c>
      <c r="H18" s="39">
        <f>SUM(H19:H30)</f>
        <v>112008.29999999999</v>
      </c>
      <c r="I18" s="20">
        <f>H18/H6*100</f>
        <v>2.242907371105259</v>
      </c>
      <c r="J18" s="20">
        <f>SUM(J19:J30)</f>
        <v>8.15805497247589</v>
      </c>
      <c r="K18" s="43"/>
      <c r="L18" s="52"/>
    </row>
    <row r="19" spans="1:12" ht="93.75" customHeight="1">
      <c r="A19" s="14" t="s">
        <v>49</v>
      </c>
      <c r="B19" s="45">
        <v>38600</v>
      </c>
      <c r="C19" s="24">
        <f>B19/B6*100</f>
        <v>0.7357515376968876</v>
      </c>
      <c r="D19" s="24">
        <f>B19/B7*100</f>
        <v>3.113982069917126</v>
      </c>
      <c r="E19" s="45">
        <v>40530</v>
      </c>
      <c r="F19" s="24">
        <f>E19/E6*100</f>
        <v>0.8658989385484789</v>
      </c>
      <c r="G19" s="24">
        <f>E19/E7*100</f>
        <v>3.1474416843821884</v>
      </c>
      <c r="H19" s="45">
        <v>40530</v>
      </c>
      <c r="I19" s="24">
        <f>H19/H6*100</f>
        <v>0.8115919601573827</v>
      </c>
      <c r="J19" s="24">
        <f>H19/H7*100</f>
        <v>2.9519773805552605</v>
      </c>
      <c r="K19" s="43"/>
      <c r="L19" s="52"/>
    </row>
    <row r="20" spans="1:11" ht="114" customHeight="1">
      <c r="A20" s="14" t="s">
        <v>50</v>
      </c>
      <c r="B20" s="45">
        <v>1318.1</v>
      </c>
      <c r="C20" s="24">
        <f>B20/B6*100</f>
        <v>0.0251241995294888</v>
      </c>
      <c r="D20" s="24">
        <f>B20/B7*100</f>
        <v>0.10633522710771408</v>
      </c>
      <c r="E20" s="45">
        <v>1318.1</v>
      </c>
      <c r="F20" s="24">
        <f>E20/E6*100</f>
        <v>0.028160409348649145</v>
      </c>
      <c r="G20" s="24">
        <f>E20/E7*100</f>
        <v>0.10235980469242938</v>
      </c>
      <c r="H20" s="45">
        <v>1318.1</v>
      </c>
      <c r="I20" s="24">
        <f>H20/H6*100</f>
        <v>0.02639426012048966</v>
      </c>
      <c r="J20" s="24">
        <f>H20/H7*100</f>
        <v>0.09600299494966415</v>
      </c>
      <c r="K20" s="43"/>
    </row>
    <row r="21" spans="1:11" ht="57.75" customHeight="1">
      <c r="A21" s="14" t="s">
        <v>28</v>
      </c>
      <c r="B21" s="45">
        <v>13592.1</v>
      </c>
      <c r="C21" s="24">
        <f>B21/B6*100</f>
        <v>0.25907793978056654</v>
      </c>
      <c r="D21" s="24">
        <f>B21/B7*100</f>
        <v>1.0965169868528644</v>
      </c>
      <c r="E21" s="45">
        <v>13592.1</v>
      </c>
      <c r="F21" s="24">
        <f>E21/E6*100</f>
        <v>0.2903869963642926</v>
      </c>
      <c r="G21" s="24">
        <f>E21/E7*100</f>
        <v>1.0555228748653134</v>
      </c>
      <c r="H21" s="45">
        <v>13592.1</v>
      </c>
      <c r="I21" s="24">
        <f>H21/H6*100</f>
        <v>0.2721746627598115</v>
      </c>
      <c r="J21" s="24">
        <f>H21/H7*100</f>
        <v>0.9899721627003493</v>
      </c>
      <c r="K21" s="43"/>
    </row>
    <row r="22" spans="1:11" s="4" customFormat="1" ht="102.75" customHeight="1">
      <c r="A22" s="15" t="s">
        <v>9</v>
      </c>
      <c r="B22" s="45">
        <v>4391.5</v>
      </c>
      <c r="C22" s="24">
        <f>B22/B6*100</f>
        <v>0.08370603310352026</v>
      </c>
      <c r="D22" s="24">
        <f>B22/B7*100</f>
        <v>0.3542759652860378</v>
      </c>
      <c r="E22" s="45">
        <v>4391.5</v>
      </c>
      <c r="F22" s="24">
        <f>E22/E6*100</f>
        <v>0.0938217416391721</v>
      </c>
      <c r="G22" s="24">
        <f>E22/E7*100</f>
        <v>0.3410310919556966</v>
      </c>
      <c r="H22" s="45">
        <v>4391.5</v>
      </c>
      <c r="I22" s="24">
        <f>H22/H6*100</f>
        <v>0.0879374807064186</v>
      </c>
      <c r="J22" s="24">
        <f>H22/H7*100</f>
        <v>0.31985217534439736</v>
      </c>
      <c r="K22" s="43"/>
    </row>
    <row r="23" spans="1:11" ht="25.5">
      <c r="A23" s="15" t="s">
        <v>5</v>
      </c>
      <c r="B23" s="45">
        <v>26341.7</v>
      </c>
      <c r="C23" s="24">
        <f>B23/B6*100</f>
        <v>0.5020970539002618</v>
      </c>
      <c r="D23" s="24">
        <f>B23/B7*100</f>
        <v>2.1250668780087034</v>
      </c>
      <c r="E23" s="45">
        <v>27395.3</v>
      </c>
      <c r="F23" s="24">
        <f>E23/E6*100</f>
        <v>0.5852840165609954</v>
      </c>
      <c r="G23" s="24">
        <f>E23/E7*100</f>
        <v>2.1274391605269027</v>
      </c>
      <c r="H23" s="45">
        <v>28491.2</v>
      </c>
      <c r="I23" s="24">
        <f>H23/H6*100</f>
        <v>0.5705213139707876</v>
      </c>
      <c r="J23" s="24">
        <f>H23/H7*100</f>
        <v>2.0751388587435486</v>
      </c>
      <c r="K23" s="43"/>
    </row>
    <row r="24" spans="1:11" ht="25.5">
      <c r="A24" s="15" t="s">
        <v>66</v>
      </c>
      <c r="B24" s="45">
        <v>525</v>
      </c>
      <c r="C24" s="24">
        <f>B24/B6*100</f>
        <v>0.010006983349504301</v>
      </c>
      <c r="D24" s="24">
        <f>B24/B7*100</f>
        <v>0.04235338307529769</v>
      </c>
      <c r="E24" s="45">
        <v>525</v>
      </c>
      <c r="F24" s="24">
        <f>E24/E6*100</f>
        <v>0.01121630749415128</v>
      </c>
      <c r="G24" s="24">
        <f>E24/E7*100</f>
        <v>0.040769970004950626</v>
      </c>
      <c r="H24" s="45">
        <v>525</v>
      </c>
      <c r="I24" s="24">
        <f>H24/H6*100</f>
        <v>0.010512849224836564</v>
      </c>
      <c r="J24" s="24">
        <f>H24/H7*100</f>
        <v>0.03823804897092306</v>
      </c>
      <c r="K24" s="43"/>
    </row>
    <row r="25" spans="1:11" ht="104.25" customHeight="1">
      <c r="A25" s="12" t="s">
        <v>10</v>
      </c>
      <c r="B25" s="45">
        <v>7000</v>
      </c>
      <c r="C25" s="24">
        <f>B25/B6*100</f>
        <v>0.13342644466005735</v>
      </c>
      <c r="D25" s="24">
        <f>B25/B7*100</f>
        <v>0.5647117743373027</v>
      </c>
      <c r="E25" s="45">
        <v>7000</v>
      </c>
      <c r="F25" s="24">
        <f>E25/E6*100</f>
        <v>0.14955076658868374</v>
      </c>
      <c r="G25" s="24">
        <f>E25/E7*100</f>
        <v>0.5435996000660084</v>
      </c>
      <c r="H25" s="45">
        <v>6000</v>
      </c>
      <c r="I25" s="24">
        <f>H25/H6*100</f>
        <v>0.12014684828384643</v>
      </c>
      <c r="J25" s="24">
        <f>H25/H7*100</f>
        <v>0.4370062739534064</v>
      </c>
      <c r="K25" s="43"/>
    </row>
    <row r="26" spans="1:11" ht="44.25" customHeight="1">
      <c r="A26" s="16" t="s">
        <v>17</v>
      </c>
      <c r="B26" s="45">
        <v>8085</v>
      </c>
      <c r="C26" s="24">
        <f>B26/B6*100</f>
        <v>0.15410754358236622</v>
      </c>
      <c r="D26" s="24">
        <f>B26/B7*100</f>
        <v>0.6522420993595845</v>
      </c>
      <c r="E26" s="45">
        <v>8085</v>
      </c>
      <c r="F26" s="24">
        <f>E26/E6*100</f>
        <v>0.17273113540992974</v>
      </c>
      <c r="G26" s="24">
        <f>E26/E7*100</f>
        <v>0.6278575380762397</v>
      </c>
      <c r="H26" s="45">
        <v>8085</v>
      </c>
      <c r="I26" s="24">
        <f>H26/H6*100</f>
        <v>0.16189787806248307</v>
      </c>
      <c r="J26" s="24">
        <f>H26/H7*100</f>
        <v>0.5888659541522151</v>
      </c>
      <c r="K26" s="43"/>
    </row>
    <row r="27" spans="1:11" ht="63.75" customHeight="1">
      <c r="A27" s="16" t="s">
        <v>67</v>
      </c>
      <c r="B27" s="45">
        <v>855</v>
      </c>
      <c r="C27" s="24">
        <f>B27/B6*100</f>
        <v>0.016297087169192717</v>
      </c>
      <c r="D27" s="24">
        <f>B27/B7*100</f>
        <v>0.06897550957977053</v>
      </c>
      <c r="E27" s="45">
        <v>855</v>
      </c>
      <c r="F27" s="24">
        <f>E27/E6*100</f>
        <v>0.018266557919046373</v>
      </c>
      <c r="G27" s="24">
        <f>E27/E7*100</f>
        <v>0.06639680829377674</v>
      </c>
      <c r="H27" s="45">
        <v>855</v>
      </c>
      <c r="I27" s="24">
        <f>H27/H6*100</f>
        <v>0.01712092588044812</v>
      </c>
      <c r="J27" s="24">
        <f>H27/H7*100</f>
        <v>0.06227339403836041</v>
      </c>
      <c r="K27" s="43"/>
    </row>
    <row r="28" spans="1:11" ht="108.75" customHeight="1">
      <c r="A28" s="16" t="s">
        <v>68</v>
      </c>
      <c r="B28" s="45">
        <v>1900</v>
      </c>
      <c r="C28" s="24">
        <f>B28/B6*100</f>
        <v>0.03621574926487271</v>
      </c>
      <c r="D28" s="24">
        <f>B28/B7*100</f>
        <v>0.15327891017726786</v>
      </c>
      <c r="E28" s="45">
        <v>2000</v>
      </c>
      <c r="F28" s="24">
        <f>E28/E6*100</f>
        <v>0.04272879045390964</v>
      </c>
      <c r="G28" s="24">
        <f>E28/E7*100</f>
        <v>0.15531417144743098</v>
      </c>
      <c r="H28" s="45">
        <v>2100</v>
      </c>
      <c r="I28" s="24">
        <f>H28/H6*100</f>
        <v>0.042051396899346255</v>
      </c>
      <c r="J28" s="24">
        <f>H28/H7*100</f>
        <v>0.15295219588369224</v>
      </c>
      <c r="K28" s="43"/>
    </row>
    <row r="29" spans="1:11" ht="27" customHeight="1">
      <c r="A29" s="12" t="s">
        <v>6</v>
      </c>
      <c r="B29" s="48">
        <v>3840.4</v>
      </c>
      <c r="C29" s="24">
        <f>B29/B6*100</f>
        <v>0.07320155972464061</v>
      </c>
      <c r="D29" s="24">
        <f>B29/B7*100</f>
        <v>0.30981701402356815</v>
      </c>
      <c r="E29" s="48">
        <v>3840.4</v>
      </c>
      <c r="F29" s="24">
        <f>E29/E6*100</f>
        <v>0.0820478234295973</v>
      </c>
      <c r="G29" s="24">
        <f>E29/E7*100</f>
        <v>0.29823427201335695</v>
      </c>
      <c r="H29" s="48">
        <v>3840.4</v>
      </c>
      <c r="I29" s="24">
        <f>H29/H6*100</f>
        <v>0.07690199269154731</v>
      </c>
      <c r="J29" s="24">
        <f>H29/H7*100</f>
        <v>0.279713149081777</v>
      </c>
      <c r="K29" s="43"/>
    </row>
    <row r="30" spans="1:11" ht="25.5" customHeight="1">
      <c r="A30" s="12" t="s">
        <v>16</v>
      </c>
      <c r="B30" s="48">
        <v>2280</v>
      </c>
      <c r="C30" s="24">
        <f>B30/B6*100</f>
        <v>0.04345889911784725</v>
      </c>
      <c r="D30" s="24">
        <f>B30/B7*100</f>
        <v>0.1839346922127214</v>
      </c>
      <c r="E30" s="48">
        <v>2280</v>
      </c>
      <c r="F30" s="24">
        <f>E30/E6*100</f>
        <v>0.048710821117457</v>
      </c>
      <c r="G30" s="24">
        <f>E30/E7*100</f>
        <v>0.1770581554500713</v>
      </c>
      <c r="H30" s="48">
        <v>2280</v>
      </c>
      <c r="I30" s="24">
        <f>H30/H6*100</f>
        <v>0.045655802347861645</v>
      </c>
      <c r="J30" s="24">
        <f>H30/H7*100</f>
        <v>0.16606238410229443</v>
      </c>
      <c r="K30" s="43"/>
    </row>
    <row r="31" spans="1:11" ht="18.75" customHeight="1">
      <c r="A31" s="49" t="s">
        <v>11</v>
      </c>
      <c r="B31" s="39">
        <f>B32+B33+B34+B35</f>
        <v>4006765.9</v>
      </c>
      <c r="C31" s="24">
        <f>B31/B6*100</f>
        <v>76.37264694602213</v>
      </c>
      <c r="D31" s="24"/>
      <c r="E31" s="39">
        <f>E32+E33+E34+E35</f>
        <v>3392972.3000000003</v>
      </c>
      <c r="F31" s="24">
        <f>E31/E6*100</f>
        <v>72.48880121130993</v>
      </c>
      <c r="G31" s="24"/>
      <c r="H31" s="39">
        <f>H32+H33+H34+H35</f>
        <v>3620910.8000000003</v>
      </c>
      <c r="I31" s="24">
        <f>H31/H6*100</f>
        <v>72.50683675615684</v>
      </c>
      <c r="J31" s="24"/>
      <c r="K31" s="43"/>
    </row>
    <row r="32" spans="1:11" ht="26.25" customHeight="1">
      <c r="A32" s="16" t="s">
        <v>12</v>
      </c>
      <c r="B32" s="48">
        <v>265782</v>
      </c>
      <c r="C32" s="24">
        <f>B32/B6*100</f>
        <v>5.066049616377052</v>
      </c>
      <c r="D32" s="24"/>
      <c r="E32" s="48">
        <v>129443</v>
      </c>
      <c r="F32" s="24">
        <f>E32/E6*100</f>
        <v>2.765471411362713</v>
      </c>
      <c r="G32" s="24"/>
      <c r="H32" s="48">
        <v>107406</v>
      </c>
      <c r="I32" s="24">
        <f>H32/H6*100</f>
        <v>2.150748731129135</v>
      </c>
      <c r="J32" s="24"/>
      <c r="K32" s="43"/>
    </row>
    <row r="33" spans="1:11" ht="21" customHeight="1">
      <c r="A33" s="16" t="s">
        <v>13</v>
      </c>
      <c r="B33" s="48">
        <v>1243731.4</v>
      </c>
      <c r="C33" s="24">
        <f>B33/B6*100</f>
        <v>23.706665544867946</v>
      </c>
      <c r="D33" s="24"/>
      <c r="E33" s="48">
        <v>723338.5</v>
      </c>
      <c r="F33" s="24">
        <f>E33/E6*100</f>
        <v>15.45368959687266</v>
      </c>
      <c r="G33" s="24"/>
      <c r="H33" s="48">
        <v>944383.1</v>
      </c>
      <c r="I33" s="24">
        <f>H33/H6*100</f>
        <v>18.910775506254762</v>
      </c>
      <c r="J33" s="24"/>
      <c r="K33" s="43"/>
    </row>
    <row r="34" spans="1:11" ht="24.75" customHeight="1">
      <c r="A34" s="16" t="s">
        <v>14</v>
      </c>
      <c r="B34" s="48">
        <v>2497252.5</v>
      </c>
      <c r="C34" s="24">
        <f>B34/B6*100</f>
        <v>47.59993178477712</v>
      </c>
      <c r="D34" s="24"/>
      <c r="E34" s="48">
        <v>2538274.6</v>
      </c>
      <c r="F34" s="24">
        <f>E34/E6*100</f>
        <v>54.228701748940665</v>
      </c>
      <c r="G34" s="24"/>
      <c r="H34" s="48">
        <v>2569021.7</v>
      </c>
      <c r="I34" s="24">
        <f>H34/H6*100</f>
        <v>51.44331007130154</v>
      </c>
      <c r="J34" s="24"/>
      <c r="K34" s="43"/>
    </row>
    <row r="35" spans="1:10" s="17" customFormat="1" ht="23.25" customHeight="1">
      <c r="A35" s="16" t="s">
        <v>42</v>
      </c>
      <c r="B35" s="48">
        <v>0</v>
      </c>
      <c r="C35" s="24">
        <f>B35/B6*100</f>
        <v>0</v>
      </c>
      <c r="D35" s="68"/>
      <c r="E35" s="48">
        <v>1916.2</v>
      </c>
      <c r="F35" s="24">
        <f>E35/E6*100</f>
        <v>0.040938454133890835</v>
      </c>
      <c r="G35" s="68"/>
      <c r="H35" s="48">
        <v>100</v>
      </c>
      <c r="I35" s="24">
        <f>H35/H6*100</f>
        <v>0.0020024474713974407</v>
      </c>
      <c r="J35" s="68"/>
    </row>
    <row r="36" ht="25.5" customHeight="1">
      <c r="A36" s="50"/>
    </row>
    <row r="37" spans="1:10" ht="47.25" customHeight="1">
      <c r="A37" s="80" t="s">
        <v>63</v>
      </c>
      <c r="B37" s="80"/>
      <c r="C37" s="80"/>
      <c r="H37" s="71" t="s">
        <v>46</v>
      </c>
      <c r="I37" s="71"/>
      <c r="J37" s="71"/>
    </row>
    <row r="38" ht="49.5" customHeight="1">
      <c r="A38" s="51"/>
    </row>
    <row r="39" ht="153.75" customHeight="1"/>
    <row r="40" ht="0.75" customHeight="1" hidden="1"/>
    <row r="41" ht="54" customHeight="1"/>
    <row r="42" ht="1.5" customHeight="1" hidden="1"/>
    <row r="43" ht="89.25" customHeight="1" hidden="1"/>
    <row r="44" ht="141.75" customHeight="1"/>
    <row r="45" ht="71.25" customHeight="1"/>
    <row r="48" ht="135.75" customHeight="1"/>
    <row r="49" ht="18.75" customHeight="1"/>
    <row r="50" ht="21" customHeight="1"/>
    <row r="52" s="4" customFormat="1" ht="34.5" customHeight="1">
      <c r="A52" s="6"/>
    </row>
    <row r="53" s="4" customFormat="1" ht="18.75">
      <c r="A53" s="6"/>
    </row>
    <row r="54" ht="33" customHeight="1"/>
    <row r="56" ht="20.25" customHeight="1"/>
    <row r="57" ht="17.25" customHeight="1"/>
    <row r="59" spans="2:14" ht="18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</sheetData>
  <sheetProtection/>
  <mergeCells count="8">
    <mergeCell ref="A1:J1"/>
    <mergeCell ref="A2:D2"/>
    <mergeCell ref="A3:A4"/>
    <mergeCell ref="B3:D3"/>
    <mergeCell ref="A37:C37"/>
    <mergeCell ref="H37:J37"/>
    <mergeCell ref="E3:G3"/>
    <mergeCell ref="H3:J3"/>
  </mergeCells>
  <printOptions/>
  <pageMargins left="0.42" right="0.23" top="0.67" bottom="0.47" header="0.5" footer="0.3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asp</cp:lastModifiedBy>
  <cp:lastPrinted>2020-11-30T08:24:29Z</cp:lastPrinted>
  <dcterms:created xsi:type="dcterms:W3CDTF">2007-04-05T07:39:38Z</dcterms:created>
  <dcterms:modified xsi:type="dcterms:W3CDTF">2020-11-30T09:27:29Z</dcterms:modified>
  <cp:category/>
  <cp:version/>
  <cp:contentType/>
  <cp:contentStatus/>
</cp:coreProperties>
</file>