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27795" windowHeight="12270"/>
  </bookViews>
  <sheets>
    <sheet name="3 мес. 2019" sheetId="1" r:id="rId1"/>
    <sheet name="Лист2" sheetId="2" r:id="rId2"/>
    <sheet name="Лист3" sheetId="3" r:id="rId3"/>
  </sheets>
  <definedNames>
    <definedName name="_xlnm._FilterDatabase" localSheetId="0" hidden="1">'3 мес. 2019'!$A$1:$F$326</definedName>
    <definedName name="_xlnm.Print_Titles" localSheetId="0">'3 мес. 2019'!$1:$2</definedName>
    <definedName name="_xlnm.Print_Area" localSheetId="0">'3 мес. 2019'!$A$1:$G$326</definedName>
  </definedNames>
  <calcPr calcId="144525"/>
</workbook>
</file>

<file path=xl/calcChain.xml><?xml version="1.0" encoding="utf-8"?>
<calcChain xmlns="http://schemas.openxmlformats.org/spreadsheetml/2006/main">
  <c r="F109" i="1" l="1"/>
  <c r="F236" i="1" l="1"/>
  <c r="F237" i="1"/>
  <c r="F238" i="1"/>
  <c r="F239" i="1"/>
  <c r="F240" i="1"/>
  <c r="F241" i="1"/>
  <c r="F242" i="1"/>
  <c r="F243" i="1"/>
  <c r="F234" i="1"/>
  <c r="F174" i="1" l="1"/>
  <c r="F172" i="1"/>
  <c r="F171" i="1"/>
  <c r="F169" i="1"/>
  <c r="F168" i="1"/>
  <c r="F167" i="1"/>
  <c r="F92" i="1"/>
  <c r="F91" i="1"/>
  <c r="F79" i="1" l="1"/>
  <c r="F299" i="1"/>
  <c r="F298" i="1"/>
  <c r="F297" i="1"/>
  <c r="F128" i="1"/>
  <c r="F127" i="1"/>
  <c r="F126" i="1"/>
  <c r="F125" i="1"/>
  <c r="F122" i="1"/>
  <c r="F121" i="1" s="1"/>
  <c r="F120" i="1"/>
  <c r="F118" i="1" s="1"/>
  <c r="F124" i="1" l="1"/>
  <c r="F130" i="1"/>
  <c r="F217" i="1" l="1"/>
  <c r="G40" i="1" l="1"/>
  <c r="F160" i="1"/>
  <c r="F159" i="1"/>
  <c r="F158" i="1"/>
  <c r="F157" i="1"/>
  <c r="F295" i="1"/>
  <c r="F50" i="1"/>
  <c r="F49" i="1"/>
  <c r="F48" i="1"/>
  <c r="F47" i="1"/>
  <c r="F38" i="1"/>
  <c r="F37" i="1"/>
  <c r="F33" i="1"/>
  <c r="F26" i="1"/>
  <c r="F329" i="1"/>
  <c r="F328" i="1" s="1"/>
  <c r="F334" i="1"/>
  <c r="F333" i="1"/>
  <c r="F332" i="1"/>
  <c r="F330" i="1"/>
  <c r="F36" i="1" l="1"/>
  <c r="F331" i="1"/>
  <c r="F327" i="1" s="1"/>
  <c r="F208" i="1"/>
  <c r="F207" i="1"/>
  <c r="F206" i="1"/>
  <c r="F205" i="1"/>
  <c r="F201" i="1"/>
  <c r="F200" i="1"/>
  <c r="F136" i="1" l="1"/>
  <c r="F138" i="1"/>
  <c r="F137" i="1"/>
  <c r="F135" i="1"/>
  <c r="F134" i="1"/>
  <c r="F133" i="1"/>
  <c r="F132" i="1"/>
  <c r="F181" i="1"/>
  <c r="F177" i="1"/>
  <c r="F176" i="1"/>
  <c r="F173" i="1" l="1"/>
  <c r="F170" i="1"/>
  <c r="F98" i="1"/>
  <c r="F102" i="1"/>
  <c r="F88" i="1"/>
  <c r="F86" i="1"/>
  <c r="F85" i="1" s="1"/>
  <c r="F178" i="1"/>
  <c r="F199" i="1"/>
  <c r="F165" i="1"/>
  <c r="F163" i="1"/>
  <c r="F161" i="1"/>
  <c r="F155" i="1"/>
  <c r="F143" i="1"/>
  <c r="F325" i="1"/>
  <c r="F326" i="1"/>
  <c r="F324" i="1"/>
  <c r="F320" i="1"/>
  <c r="F321" i="1"/>
  <c r="F322" i="1"/>
  <c r="F319" i="1"/>
  <c r="F306" i="1"/>
  <c r="F308" i="1"/>
  <c r="F310" i="1"/>
  <c r="F311" i="1"/>
  <c r="F312" i="1"/>
  <c r="F313" i="1"/>
  <c r="F314" i="1"/>
  <c r="F315" i="1"/>
  <c r="F316" i="1"/>
  <c r="F317" i="1"/>
  <c r="F305" i="1"/>
  <c r="F290" i="1"/>
  <c r="F291" i="1"/>
  <c r="F292" i="1"/>
  <c r="F293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72" i="1"/>
  <c r="F263" i="1"/>
  <c r="F264" i="1"/>
  <c r="F265" i="1"/>
  <c r="F266" i="1"/>
  <c r="F267" i="1"/>
  <c r="F268" i="1"/>
  <c r="F269" i="1"/>
  <c r="F270" i="1"/>
  <c r="F262" i="1"/>
  <c r="F258" i="1"/>
  <c r="F259" i="1"/>
  <c r="F260" i="1"/>
  <c r="F257" i="1"/>
  <c r="F253" i="1"/>
  <c r="F254" i="1"/>
  <c r="F255" i="1"/>
  <c r="F252" i="1"/>
  <c r="F246" i="1"/>
  <c r="F247" i="1"/>
  <c r="F248" i="1"/>
  <c r="F249" i="1"/>
  <c r="F250" i="1"/>
  <c r="F245" i="1"/>
  <c r="F223" i="1"/>
  <c r="F224" i="1"/>
  <c r="F225" i="1"/>
  <c r="F226" i="1"/>
  <c r="F227" i="1"/>
  <c r="F228" i="1"/>
  <c r="F229" i="1"/>
  <c r="F230" i="1"/>
  <c r="F231" i="1"/>
  <c r="F221" i="1"/>
  <c r="F213" i="1"/>
  <c r="F214" i="1"/>
  <c r="F216" i="1"/>
  <c r="F219" i="1"/>
  <c r="F212" i="1"/>
  <c r="F202" i="1"/>
  <c r="F203" i="1"/>
  <c r="F204" i="1"/>
  <c r="F198" i="1"/>
  <c r="F186" i="1"/>
  <c r="F187" i="1"/>
  <c r="F189" i="1"/>
  <c r="F190" i="1"/>
  <c r="F191" i="1"/>
  <c r="F192" i="1"/>
  <c r="F193" i="1"/>
  <c r="F194" i="1"/>
  <c r="F195" i="1"/>
  <c r="F196" i="1"/>
  <c r="F185" i="1"/>
  <c r="F184" i="1" s="1"/>
  <c r="F179" i="1"/>
  <c r="F180" i="1"/>
  <c r="F182" i="1"/>
  <c r="F183" i="1"/>
  <c r="F156" i="1"/>
  <c r="F162" i="1"/>
  <c r="F164" i="1"/>
  <c r="F154" i="1"/>
  <c r="F144" i="1"/>
  <c r="F145" i="1"/>
  <c r="F146" i="1"/>
  <c r="F147" i="1"/>
  <c r="F148" i="1"/>
  <c r="F149" i="1"/>
  <c r="F150" i="1"/>
  <c r="F151" i="1"/>
  <c r="F152" i="1"/>
  <c r="F142" i="1"/>
  <c r="F139" i="1"/>
  <c r="F140" i="1"/>
  <c r="F114" i="1"/>
  <c r="F115" i="1"/>
  <c r="F113" i="1"/>
  <c r="F99" i="1"/>
  <c r="F100" i="1"/>
  <c r="F103" i="1"/>
  <c r="F105" i="1"/>
  <c r="F106" i="1"/>
  <c r="F107" i="1"/>
  <c r="F108" i="1"/>
  <c r="F110" i="1"/>
  <c r="F97" i="1"/>
  <c r="F80" i="1"/>
  <c r="F82" i="1"/>
  <c r="F81" i="1" s="1"/>
  <c r="F84" i="1"/>
  <c r="F83" i="1" s="1"/>
  <c r="F89" i="1"/>
  <c r="F90" i="1"/>
  <c r="F76" i="1"/>
  <c r="F75" i="1" s="1"/>
  <c r="F74" i="1"/>
  <c r="F72" i="1"/>
  <c r="F71" i="1" s="1"/>
  <c r="F70" i="1"/>
  <c r="F67" i="1"/>
  <c r="F66" i="1" s="1"/>
  <c r="F63" i="1"/>
  <c r="F64" i="1"/>
  <c r="F65" i="1"/>
  <c r="F62" i="1"/>
  <c r="F55" i="1"/>
  <c r="F56" i="1"/>
  <c r="F57" i="1"/>
  <c r="F58" i="1"/>
  <c r="F59" i="1"/>
  <c r="F60" i="1"/>
  <c r="F54" i="1"/>
  <c r="F42" i="1"/>
  <c r="F43" i="1"/>
  <c r="F44" i="1"/>
  <c r="F45" i="1"/>
  <c r="F46" i="1"/>
  <c r="F51" i="1"/>
  <c r="F41" i="1"/>
  <c r="F35" i="1"/>
  <c r="F34" i="1" s="1"/>
  <c r="F28" i="1"/>
  <c r="F29" i="1"/>
  <c r="F30" i="1"/>
  <c r="F31" i="1"/>
  <c r="F32" i="1"/>
  <c r="F25" i="1"/>
  <c r="F19" i="1"/>
  <c r="F20" i="1"/>
  <c r="F21" i="1"/>
  <c r="F22" i="1"/>
  <c r="F23" i="1"/>
  <c r="F18" i="1"/>
  <c r="F16" i="1"/>
  <c r="F15" i="1"/>
  <c r="F13" i="1"/>
  <c r="F12" i="1" s="1"/>
  <c r="F11" i="1"/>
  <c r="F10" i="1"/>
  <c r="F6" i="1"/>
  <c r="F7" i="1"/>
  <c r="F8" i="1"/>
  <c r="F5" i="1"/>
  <c r="F78" i="1"/>
  <c r="F261" i="1"/>
  <c r="F73" i="1"/>
  <c r="F251" i="1"/>
  <c r="F69" i="1"/>
  <c r="F131" i="1" l="1"/>
  <c r="F197" i="1"/>
  <c r="F287" i="1"/>
  <c r="F141" i="1"/>
  <c r="F40" i="1"/>
  <c r="F61" i="1"/>
  <c r="F87" i="1"/>
  <c r="F77" i="1" s="1"/>
  <c r="F96" i="1"/>
  <c r="F112" i="1"/>
  <c r="F111" i="1" s="1"/>
  <c r="F153" i="1"/>
  <c r="F210" i="1"/>
  <c r="F39" i="1"/>
  <c r="F27" i="1"/>
  <c r="F24" i="1"/>
  <c r="F9" i="1"/>
  <c r="F14" i="1"/>
  <c r="F17" i="1"/>
  <c r="F4" i="1"/>
  <c r="F220" i="1"/>
  <c r="F271" i="1"/>
  <c r="F53" i="1"/>
  <c r="F129" i="1"/>
  <c r="F235" i="1"/>
  <c r="F233" i="1"/>
  <c r="F244" i="1"/>
  <c r="F256" i="1"/>
  <c r="F175" i="1"/>
  <c r="F323" i="1"/>
  <c r="F68" i="1"/>
  <c r="F318" i="1"/>
  <c r="F166" i="1"/>
  <c r="F232" i="1" l="1"/>
  <c r="F52" i="1"/>
  <c r="F3" i="1"/>
</calcChain>
</file>

<file path=xl/sharedStrings.xml><?xml version="1.0" encoding="utf-8"?>
<sst xmlns="http://schemas.openxmlformats.org/spreadsheetml/2006/main" count="641" uniqueCount="407">
  <si>
    <t xml:space="preserve">доля установленных границ территорий объектов  культурного наследия к общему количеству объектов  культурного наследия                                                                  городского округа, находящихся на учете  в едином государственном реестре объектов культурного наследия (памятников истории и культуры)                                                                       народов Российской Федерации </t>
  </si>
  <si>
    <t>доля  разработанных установленных зон охраны от  общего числа объектов культурного наследия городского округа,  находящихся на учете  в едином государственном реестре объектов культурного наследия (памятников истории и культуры) народов Российской Федерации</t>
  </si>
  <si>
    <t>охват населения при проведении массовых  мероприятий (в процентах от общей численности населения)</t>
  </si>
  <si>
    <t>не менее %</t>
  </si>
  <si>
    <t>количество публикаций в СМИ в год</t>
  </si>
  <si>
    <t>не менее ед.</t>
  </si>
  <si>
    <t>МП "Развитие системы социальной защиты населения Копейского городского округа"</t>
  </si>
  <si>
    <t xml:space="preserve">количество малоимущего населения, получившего социальные выплаты </t>
  </si>
  <si>
    <t xml:space="preserve">удельный вес семей, получающих субсидию на оплату жилья и коммунальных услуг, в процентах от общего количества семей  </t>
  </si>
  <si>
    <t xml:space="preserve">количество граждан, имеющих заслуги перед государством и граждан, переживших лишения, получивших социальную помощь, установленную законодательством </t>
  </si>
  <si>
    <t xml:space="preserve">количество граждан, которым предоставлены социальные гарантии </t>
  </si>
  <si>
    <t>количество граждан, получивших социальные выплаты</t>
  </si>
  <si>
    <t xml:space="preserve">удельный вес детей-сирот и детей, оставшихся без попечения родителей, устроенных на семейные формы воспитания, в процентах от общего числа детей-сирот и детей, оставшихся без попечения родителей, нуждающихся в устройстве </t>
  </si>
  <si>
    <t>удельный вес детей, попавших в трудную жизненную ситуацию, возвращенных в «биологическую» семью, от количества выявленных</t>
  </si>
  <si>
    <t xml:space="preserve">количество детей-сирот и детей, оставшихся без попечения родителей, которым предоставлены меры социальной поддержки </t>
  </si>
  <si>
    <t>количество обслуживаемых на дому</t>
  </si>
  <si>
    <t xml:space="preserve">обеспеченность одиноко проживающих пожилых людей и инвалидов нестационарными (надомными) формами обслуживания в процентах от числа нуждающихся  </t>
  </si>
  <si>
    <t xml:space="preserve">Количество обслуженных граждан в полустационарных условиях пребывания </t>
  </si>
  <si>
    <t xml:space="preserve">количество обслуженных престарелых и инвалидов в отделении временного пребывания </t>
  </si>
  <si>
    <t xml:space="preserve">количество социальных услуг, оказанных мобильной социальной службой жителям отдаленных населенных пунктов </t>
  </si>
  <si>
    <t>количество обслуженных несовершеннолетних в стационарных условиях пребывания</t>
  </si>
  <si>
    <t>удельный вес детей, получивших социальную реабилитацию в специализированном учреждении в процентах от общего числа безнадзорных и беспризорных детей</t>
  </si>
  <si>
    <t>Количество  новых мест в общеобразовательных организациях, расположенных на территории  городского округа, в том числе  введенных путем строительства объектов инфраструктуры общего образования всего, в т.ч. путем:</t>
  </si>
  <si>
    <t xml:space="preserve">     строительсвта зданий школ</t>
  </si>
  <si>
    <t xml:space="preserve">Переоборудование  муниципального коммунального транспорта на газомоторное топливо </t>
  </si>
  <si>
    <t xml:space="preserve">Разработка проектно-сметной документации на строительство автодорог </t>
  </si>
  <si>
    <t>кол-во проектов</t>
  </si>
  <si>
    <t xml:space="preserve">Разработка проектно-сметной документации на реконструкцию автодорог </t>
  </si>
  <si>
    <t xml:space="preserve">Строительство автодорожных обходов </t>
  </si>
  <si>
    <t xml:space="preserve">Реконструкция существующих автодорог для увеличения их пропускной способности </t>
  </si>
  <si>
    <t xml:space="preserve">Количество разработанной проектно-сметной документации, экспертиза проектов </t>
  </si>
  <si>
    <t xml:space="preserve">Протяженность реконструированных   автомобильных дорог общего пользования местного значения </t>
  </si>
  <si>
    <t xml:space="preserve">Протяженность построенных автомобильных дорог общего пользования местного значения </t>
  </si>
  <si>
    <t xml:space="preserve">Количество построенных остановочных павильонов на муниципальных маршрутах регулярных перевозок </t>
  </si>
  <si>
    <t xml:space="preserve">Количество построенных пунктов весового контроля </t>
  </si>
  <si>
    <t>Протяженность реконструированных сетей наружного освещения</t>
  </si>
  <si>
    <t xml:space="preserve">Протяженность построенных сетей наружного освещения </t>
  </si>
  <si>
    <t xml:space="preserve">Количество пешеходных переходов,  приведенных в нормативное состояние, прилегающих непосредственно к дошкольным образовательным организациям, образовательным организациям и организациям дополнительного образования </t>
  </si>
  <si>
    <t xml:space="preserve">Количество нерегулируемых пешеходных переходов,  приведенных в нормативное состояние </t>
  </si>
  <si>
    <t xml:space="preserve">Протяженность отремонтированных тротуаров </t>
  </si>
  <si>
    <t xml:space="preserve">Протяженность построенных тротуаров </t>
  </si>
  <si>
    <t xml:space="preserve">Количество остановочных пунктов общественного транспорта и подходов к остановочным пунктам, приведенных в соответствие с требованиями обеспечения доступности для инвалидов и других маломобильных групп населения </t>
  </si>
  <si>
    <t xml:space="preserve">Количество парковочных мест, оборудованных для инвалидов </t>
  </si>
  <si>
    <t>МП "Организация проведения кадастровых работ для обеспечения постановки на кадастровый учет объектов коммунальной и транспортной инфраструктуры и работ по техническому обследованию объектов теплоснабжения, находящихся в муниципальной собственности Копейского городского округа"</t>
  </si>
  <si>
    <t>Проведение кадастровых работ в отношении объектов коммунальной инфраструктуры, расположенных на территории Копейского городского округа. Постановка на кадастровый учет объектов коммунальной инфраструктуры. Количество объектов</t>
  </si>
  <si>
    <t>Проведение работ по техническому обследованию объектов теплоснабжения. Количество объектов</t>
  </si>
  <si>
    <t>МП "Благоустройство городской среды Копейского городского округа"</t>
  </si>
  <si>
    <t xml:space="preserve">Количество благоустроенных дворовых территорий </t>
  </si>
  <si>
    <t xml:space="preserve">Количество благоустроенных территорий общего пользования </t>
  </si>
  <si>
    <t>1.</t>
  </si>
  <si>
    <t>6=5/4</t>
  </si>
  <si>
    <t>2.</t>
  </si>
  <si>
    <t>3.</t>
  </si>
  <si>
    <t>4.</t>
  </si>
  <si>
    <t>Развитие инфраструктуры муниципальных образовательных организаций</t>
  </si>
  <si>
    <t>Обеспечение комплексной безопасности образовательных организаций</t>
  </si>
  <si>
    <t>Подготовка образовательных организаций к новому учебному году</t>
  </si>
  <si>
    <t>Развитие системы поддержки одаренных детей и талантливой молодежи</t>
  </si>
  <si>
    <t>Формирование здоровьесберегающих условий и безопасных условий организации образовательного процесса</t>
  </si>
  <si>
    <t>Профилактика безнадзорности и правонарушений несовершеннолетних</t>
  </si>
  <si>
    <t>Обеспечение доступного и качественного общего и дополнительного образования</t>
  </si>
  <si>
    <t>Организация управления подведомственными организациями</t>
  </si>
  <si>
    <t>5.</t>
  </si>
  <si>
    <t>6.</t>
  </si>
  <si>
    <t>МП "Развитие жилищно-коммунального хозяйства  Копейского городского округа"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</si>
  <si>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</si>
  <si>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</si>
  <si>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</si>
  <si>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</si>
  <si>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</si>
  <si>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</si>
  <si>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</si>
  <si>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</si>
  <si>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</si>
  <si>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</si>
  <si>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</si>
  <si>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Межевание и проведение кадастровых работ в отношении земельных участков, расположенных на территории округа, для целей регистрации права муниципальной собственности на данные земельные участки.  Количество земельных участков </t>
  </si>
  <si>
    <t xml:space="preserve">Проведение кадастровых работ в отношении земельных участков, находящихся на землях, государственная собственность на которые не разграничена, для нужд муниципального образования.  Количество земельных участков      
</t>
  </si>
  <si>
    <t>18.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</si>
  <si>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</si>
  <si>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20.</t>
  </si>
  <si>
    <t>21.</t>
  </si>
  <si>
    <t>22.</t>
  </si>
  <si>
    <t>24.</t>
  </si>
  <si>
    <t>25.</t>
  </si>
  <si>
    <t>26.</t>
  </si>
  <si>
    <t xml:space="preserve">  </t>
  </si>
  <si>
    <t xml:space="preserve">Уровень автоматизации процесса планирования бюджета городского округа </t>
  </si>
  <si>
    <t xml:space="preserve">Уровень автоматизации процесса исполнения бюджета городского округа </t>
  </si>
  <si>
    <t xml:space="preserve">Бесперебойное функционирование программных комплексов, используемых в бюджетном процессе городского округа </t>
  </si>
  <si>
    <t xml:space="preserve">Внедрение юридически значимого документооборота при исполнении бюджета городского округа </t>
  </si>
  <si>
    <t>Примечание</t>
  </si>
  <si>
    <t xml:space="preserve">Подготовка земельных участков  для освоения в целях жилищного строительства </t>
  </si>
  <si>
    <t xml:space="preserve">площадь  предоставленных земельных участков </t>
  </si>
  <si>
    <t>га</t>
  </si>
  <si>
    <t>обратная зависимость коэфф.</t>
  </si>
  <si>
    <t>№            п/п</t>
  </si>
  <si>
    <t xml:space="preserve">Наименование МП </t>
  </si>
  <si>
    <t>Уровень исполнения</t>
  </si>
  <si>
    <t>МП "Развитие муниципальной системы образования Копейского городского округа"</t>
  </si>
  <si>
    <t>Ед.изм.</t>
  </si>
  <si>
    <t>%</t>
  </si>
  <si>
    <t>Доля образовательных организаций, в которых созданы условия противопожарной безопасности, в общей численности образовательных организаций</t>
  </si>
  <si>
    <t xml:space="preserve">Доля образовательных организаций, в которых созданы условия антитеррористической безопасности, в общей численности образовательных организаций </t>
  </si>
  <si>
    <t xml:space="preserve">Доля образовательных организаций, признанных по итогам проверки готовыми к новому учебному году, в общей численности образовательных организаций </t>
  </si>
  <si>
    <t xml:space="preserve">Доля детей первой и второй групп здоровья в общей численности обучающихся общеобразовательных (и дошкольных образовательных) организаций, в общей численности обучающихся общеобразовательных (и дошкольных образовательных) организаций </t>
  </si>
  <si>
    <t xml:space="preserve">Доля использованной муниципальным образованием субсидии местному бюджету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организациях, в общем размере субсидии местному бюджету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организациях, перечисленной муниципальному образованию </t>
  </si>
  <si>
    <t xml:space="preserve">Доля обучающихся, обеспеченных питанием, в общем количестве обучающихся </t>
  </si>
  <si>
    <t xml:space="preserve">Доля детей, охваченных отдыхом в каникулярное время в организациях отдыха и оздоровления детей, в общем числе детей, охваченных отдыхом в организациях отдыха и оздоровления детей </t>
  </si>
  <si>
    <t xml:space="preserve">Доля детей, охваченных отдыхом в каникулярное время в лагерях с дневным пребыванием детей, в общей численности детей, охваченных отдыхом в организациях отдыха детей и их оздоровления всех типов </t>
  </si>
  <si>
    <t xml:space="preserve">Доля работников образовательных организаций, охваченных ежегодными обязательными предварительными и периодическими медицинскими осмотрами (обследованиями), в общем числе работников образовательных организаций </t>
  </si>
  <si>
    <t xml:space="preserve">Доля обучающихся в возрасте от 14 до 18 лет общеобразовательных организаций, охваченных малозатратными формами летней занятости (полевые лагеря, походы, экспедиции), от общего количества обучающихся общеобразовательных организаций в возрасте от 14 до 18 лет </t>
  </si>
  <si>
    <t xml:space="preserve">Доля детей в возрасте 5 - 18 лет, получающих услуги по дополнительному образованию в организациях различной организационно-правовой формы в общей численности детей этого возраста </t>
  </si>
  <si>
    <t xml:space="preserve">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 </t>
  </si>
  <si>
    <t xml:space="preserve">Доля образовательных организаций, в которых созданы условия для получения детьми-инвалидами качественного образования, в общем количестве организаций Копейского городского округа </t>
  </si>
  <si>
    <t xml:space="preserve">Доля педагогических работников, принявших участие в конкурсах профессионального мастерства различного уровня, в общей численности педагогических работников </t>
  </si>
  <si>
    <t xml:space="preserve">Исполнение муниципального задания </t>
  </si>
  <si>
    <t>МП "Поддержка и развитие дошкольного образования в Копейском городском округе"</t>
  </si>
  <si>
    <t xml:space="preserve">Охват детей от 1 до 7 лет дошкольным образованием </t>
  </si>
  <si>
    <t>Количество детей из малообеспеченных, неблагополучных семей, оказавшихся в трудной жизненной ситуации, получающих дошкольное образование</t>
  </si>
  <si>
    <t>чел.</t>
  </si>
  <si>
    <t>МП "Социальная поддержка населения Копейского городского округа"</t>
  </si>
  <si>
    <t xml:space="preserve">«Повышение качества жизни населения Копейского городского округа» </t>
  </si>
  <si>
    <t xml:space="preserve">количество граждан, попавших в трудную жизненную ситуацию, которым оказана адресная материальная помощь </t>
  </si>
  <si>
    <t xml:space="preserve">количество граждан, попавших в трудную жизненную ситуацию, которым оказана  натуральная помощь </t>
  </si>
  <si>
    <t xml:space="preserve">количество граждан, имеющих заслуги перед городом, которым предоставлена социальная поддержка </t>
  </si>
  <si>
    <t>количество граждан, охваченных благотворительными мероприятиями</t>
  </si>
  <si>
    <t xml:space="preserve">количество граждан,  которым предоставлены меры социальной поддержки </t>
  </si>
  <si>
    <t xml:space="preserve">финансовая помощь общественным организациям </t>
  </si>
  <si>
    <t>тыс.руб.</t>
  </si>
  <si>
    <t>количество граждан, которым предоставлены социальные гарантии</t>
  </si>
  <si>
    <t>Социальная поддержка семьи и детства</t>
  </si>
  <si>
    <t xml:space="preserve">количество нуждающихся семей, получивших адресную социальную помощь </t>
  </si>
  <si>
    <t>семей</t>
  </si>
  <si>
    <t xml:space="preserve">количество детей из малоимущих семей, охваченных благотворительными культурно-массовыми мероприятиями </t>
  </si>
  <si>
    <t xml:space="preserve">доля семей, находящихся в социально опасном положении или в трудной жизненной ситуации, снятых с учета в связи с улучшением ситуации в семье от общего количества семей, поставленных на учет </t>
  </si>
  <si>
    <t xml:space="preserve">доля детей, прошедших социальную реабилитацию в учреждениях социальной защиты населения, возвращенных на воспитание в родную семью, от общего количества выявленных детей </t>
  </si>
  <si>
    <t>Реабилитация инвалидов, маломобильных категорий населения</t>
  </si>
  <si>
    <t>МП "Развитие культуры Копейского городского округа"</t>
  </si>
  <si>
    <t>Библиотечное обслуживание. Создание единого информационного пространства</t>
  </si>
  <si>
    <t>Охват населения библиотечными формами обслуживания</t>
  </si>
  <si>
    <t>Охват населения мероприятиями</t>
  </si>
  <si>
    <t>Музейное обслуживание населения</t>
  </si>
  <si>
    <t>Развитие народного художественного творчества</t>
  </si>
  <si>
    <t>Дополнительное образование. Поддержка одаренных учащихся</t>
  </si>
  <si>
    <t>МП "Обеспечение доступным и комфортным жильем граждан России в Копейском городском  округе"</t>
  </si>
  <si>
    <t>Модернизация объектов коммунальной инфраструктуры</t>
  </si>
  <si>
    <t>км</t>
  </si>
  <si>
    <t>Предоставление работникам бюджетной сферы, нуждающимся в улучшении жилищных условий, социальных выплат на приобретение или строительство жилья</t>
  </si>
  <si>
    <t>Количество семей  работников бюджетной сферы улучшивших жилищные условия, в том числе с помощью развития  ипотечных жилищных кредитов</t>
  </si>
  <si>
    <t>кол-во семей</t>
  </si>
  <si>
    <t>Переселение граждан из жилищного фонда, признанного непригодным для проживания</t>
  </si>
  <si>
    <t>тыс.кв.м</t>
  </si>
  <si>
    <t xml:space="preserve">Количество отловленных бродячих животных </t>
  </si>
  <si>
    <t>ед.</t>
  </si>
  <si>
    <t>кв.м</t>
  </si>
  <si>
    <t>п.м</t>
  </si>
  <si>
    <t>м</t>
  </si>
  <si>
    <t xml:space="preserve">Доля обслуживаемых сетей наружного освещения от общей протяженности сетей наружного освещения, находящихся на территории городского округа </t>
  </si>
  <si>
    <t xml:space="preserve">Количество электроэнергии, потребляемой на уличное освещение </t>
  </si>
  <si>
    <t>кВт/час</t>
  </si>
  <si>
    <t xml:space="preserve">Процент экономии электроэнергии в сравнении с предыдущим периодом </t>
  </si>
  <si>
    <t>МП "Энергосбережение и повышение энергетической эффективности в Копейском городском  округе"</t>
  </si>
  <si>
    <t>Энергосбережение Копейского городского округа Челябинской области</t>
  </si>
  <si>
    <t>Развитие источников и системы теплоснабжения Копейского городского округа</t>
  </si>
  <si>
    <t>Модернизация и развитие наружного освещения Копейского городского округа Челябинской области</t>
  </si>
  <si>
    <t>объект</t>
  </si>
  <si>
    <t>МП "Чистая вода"</t>
  </si>
  <si>
    <t>МП "Обеспечение общественного порядка и противодействие преступности в Копейском городском округе"</t>
  </si>
  <si>
    <t>МП "Развитие физической культуры и спорта в Копейском городском округе"</t>
  </si>
  <si>
    <t>Доля граждан, занимающихся в специализированных спортивных учреждениях в общей численности детей 6-15 лет</t>
  </si>
  <si>
    <t xml:space="preserve">Выполнение муниципального задания подведомственными учреждениями </t>
  </si>
  <si>
    <t>МП "Молодежь Копейска"</t>
  </si>
  <si>
    <t>МП "Охрана окружающей среды Копейского городского округа"</t>
  </si>
  <si>
    <t>шт</t>
  </si>
  <si>
    <t>МП "Развитие информационного общества в Копейском городском округе"</t>
  </si>
  <si>
    <t xml:space="preserve">Количество муниципальных услуг, переведенных на предоставление в электронном виде </t>
  </si>
  <si>
    <t>услуг</t>
  </si>
  <si>
    <t xml:space="preserve">% </t>
  </si>
  <si>
    <t xml:space="preserve">Количество документов и сведений, запрашиваемых в электронном виде (исполненных) </t>
  </si>
  <si>
    <t>МП "Развитие муниципальной службы Копейского городского округа"</t>
  </si>
  <si>
    <t xml:space="preserve">Степень соответствия нормативной правовой базы по вопросам муниципальной службы законодательству Российской Федерации и Челябинской области, в процентах от общего количества принятых муниципальных нормативных правовых актов по вопросам муниципальной службы  </t>
  </si>
  <si>
    <t xml:space="preserve">Количество муниципальных служащих, прошедших дополнительное профессиональное образование за счет средств областного и местных бюджетов ежегодно </t>
  </si>
  <si>
    <t>не менее чел.</t>
  </si>
  <si>
    <t xml:space="preserve">Доля муниципальных служащих, прошедших дополнительное профессиональное образование, в процентах от общего количества муниципальных служащих </t>
  </si>
  <si>
    <t xml:space="preserve">Показатель: Доля  должностей  муниципальной  службы округа, на  которые сформирован    кадровый    резерв (%)
</t>
  </si>
  <si>
    <t xml:space="preserve">     высшей группы</t>
  </si>
  <si>
    <t xml:space="preserve">     главной группы</t>
  </si>
  <si>
    <t xml:space="preserve">Доля муниципальных  служащих, данные о которых включены в единую информационную систему реестра должностей муниципальной службы, к общему количеству муниципальных служащих </t>
  </si>
  <si>
    <t xml:space="preserve">Доля компьютеризированных рабочих мест, использующих СЭД «ДЕЛО», к общему числу компьютеризированных рабочих   мест  в   структурных подразделений администрации округа </t>
  </si>
  <si>
    <t>МП "Управление муниципальными финансами в Копейском городском округе"</t>
  </si>
  <si>
    <t>МП "Управление земельными ресурсами и регулирование земельных отношений в муниципальном образовании "Копейский городской округ"</t>
  </si>
  <si>
    <t>МП "Развитие субъектов малого и среднего предпринимательства в Копейском городском округе Челябинской области"</t>
  </si>
  <si>
    <t>Создание за период реализации программы субъектами малого и среднего предпринимательства – получателями поддержки новых рабочих мест</t>
  </si>
  <si>
    <t xml:space="preserve">Количество субъектов малого и среднего предпринимательства в расчете на 10 тыс. человек населения </t>
  </si>
  <si>
    <t>Количество консультаций, предоставленных субъектам малого и среднего предпринимательства</t>
  </si>
  <si>
    <t>Количество сообщений, новостей для предпринимателей, размещенных на официальном сайте администрации Копейского городского округа</t>
  </si>
  <si>
    <t xml:space="preserve">Количество объектов муниципального имущества, предоставленных в аренду субъектам малого и среднего предпринимательства </t>
  </si>
  <si>
    <t xml:space="preserve">Количество объектов муниципального имущества, отчужденных субъектам малого и среднего предпринимательства </t>
  </si>
  <si>
    <t>Количество семинаров, круглых столов, конференций и других мероприятий для предпринимателей</t>
  </si>
  <si>
    <t>Количество потенциальных инвесторов, обратившихся в администрацию городского округа по вопросам реализации инвестиционных проектов</t>
  </si>
  <si>
    <t>МП "Повышение безопасности дорожного движения в Копейском городском округе"</t>
  </si>
  <si>
    <t>Повышение безопасности дорожного движения в Копейском городском округе</t>
  </si>
  <si>
    <t xml:space="preserve">Устройство направляющих металлических пешеходных ограждений на улично-дорожной сети  </t>
  </si>
  <si>
    <t xml:space="preserve">Протяженность автомобильных дорог общего пользования местного значения, в отношении которых произведено содержание </t>
  </si>
  <si>
    <t>кв.м.</t>
  </si>
  <si>
    <t xml:space="preserve">Проектирование и устройство тротуара </t>
  </si>
  <si>
    <t>Капитальный ремонт, ремонт автомобильных дорог общего пользования местного значения</t>
  </si>
  <si>
    <t>п.м.</t>
  </si>
  <si>
    <t>шт.</t>
  </si>
  <si>
    <t>МП "Улучшение условий охраны труда в Копейском городском округе Челябинской области"</t>
  </si>
  <si>
    <t>МП "Ведение информационной системы обеспечения градостроительной деятельности на территории Копейского городского округа Челябинской области"</t>
  </si>
  <si>
    <t>Создание, обновление автоматизированных баз данных, обеспечивающих ведение ИСОГД</t>
  </si>
  <si>
    <t>Количество установленных рабочих мест с программным продуктом ИСОГД</t>
  </si>
  <si>
    <t xml:space="preserve">Количество обученных специалистов, отвечающих за функционирование комплекса </t>
  </si>
  <si>
    <t xml:space="preserve">Доля документов, относящихся к градостроительной деятельности, выданных с использованием программного комплекса ИСОГД, относительно общего количества документов </t>
  </si>
  <si>
    <t>МП "Сохранение, использование и популяризация объектов культурного наследия, находящихся  на территории Копейского городского округа"</t>
  </si>
  <si>
    <t>акты (шт.)</t>
  </si>
  <si>
    <t>Охват населения публичным показом музейных предметов и музейных коллекций (на бесплатной и платной основе)</t>
  </si>
  <si>
    <t>% от количества мероприятий</t>
  </si>
  <si>
    <t xml:space="preserve">Охват детей обучением в школах дополнительным образования 
(от числа учащихся общеобразовательных школ с 1 по 9 класс)
</t>
  </si>
  <si>
    <t>План на 2020 год</t>
  </si>
  <si>
    <t>Факт на 01.04.2020</t>
  </si>
  <si>
    <t xml:space="preserve">Доля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спортивного совершенствования в организациях, осуществляющих спортивную подготовку </t>
  </si>
  <si>
    <t>Уровень обеспеченности населения округа спортивными сооружениями исходя из единовременной пропускной способности объектов спорта</t>
  </si>
  <si>
    <t xml:space="preserve">Доля населения округа, систематически занимающегося физической культурой и спортом, в общей численности населения округа в возрасте от 3 до 79 лет 
</t>
  </si>
  <si>
    <t xml:space="preserve">Доля населения округа, занятого в экономике, занимающегося физической культурой и спортом, в общей численности населения округа, занятого в экономике </t>
  </si>
  <si>
    <t>Доля населения округа, выполнившего нормативы испытаний (тестов) Всероссийского физкультурно-спортивного комплекса «Готов к труду и обороне» (ГТО), в общей численности населения округа, принявшего участие в выполнении нормативов испытаний (тестов) Всероссийского физкультурно-спортивного комплекса «Готов к труду и обороне» (ГТО)</t>
  </si>
  <si>
    <t xml:space="preserve">Доля учащихся и студентов, систематически занимающихся физической культурой и спортом, в общей численности учащихся и студентов округа </t>
  </si>
  <si>
    <t>Количество спортсменов, занявших призовые места во Всероссийских и международных соревнованиях (чел.)</t>
  </si>
  <si>
    <t xml:space="preserve">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 округа </t>
  </si>
  <si>
    <t xml:space="preserve">Количество спортсменов с ограниченными возможностями, занявших призовые места в областных соревнованиях </t>
  </si>
  <si>
    <t>Среднее количество проведенных консультаций любым возможным способом (личный прием, телефон, электронный вид)</t>
  </si>
  <si>
    <t>Количество опубликованных материалов в СМИ и  сети Интернет</t>
  </si>
  <si>
    <t>Количество проведенных совещаний, круглых столов, посвященных охраане труда</t>
  </si>
  <si>
    <t>Доля работников, прошедших обучение по вопросов по охране труда (от общего кколичества работников, которые должны быть обучены)</t>
  </si>
  <si>
    <t>штук</t>
  </si>
  <si>
    <t>Количество автоматизированных рабочих мест для оказания муниципальных услуг, переведенных в электронный вид</t>
  </si>
  <si>
    <t>Количество рабочих мест в подразделении администрации округа для работы в режиме межведомственного электронного взаимодействия</t>
  </si>
  <si>
    <t>Проведение аттестации объектов, информационных систем, аудита систем информатизации, содержащих сведения о персональных данных</t>
  </si>
  <si>
    <t>Количество рабочих мест администрации, оснащенных ппротивовирусным программным обеспечением</t>
  </si>
  <si>
    <t xml:space="preserve">Доля обученных специалистов из работников администрации, осуществляющих обработку персональных данных в соответствии с требованиями п. 1.6. ст. 18.1 Федерального закона «О персональных данных» </t>
  </si>
  <si>
    <t xml:space="preserve">Доля обученных вновь принятых сотрудников, осуществляющих обработку персональных данных в соответствии с требованиями п. 1.6. ст. 18.1 Федерального закона «О персональных данных» </t>
  </si>
  <si>
    <t xml:space="preserve">количество граждан из числа  пенсионеров, инвалидов, занятых в общественной жизни округа </t>
  </si>
  <si>
    <t>Количество социальных объектов, расположенных на территории округа, в которых установлена система антитеррористической защиты</t>
  </si>
  <si>
    <t>Количество граждан, оказывающих помощь в профилактике и раскрытии преступлений</t>
  </si>
  <si>
    <t>Количество информационных материалов в сфере профилактики преступлений и правонарушепний в свободном доступеп для населения на территории округа</t>
  </si>
  <si>
    <t>Количество проведенных заседаний межведомственной комиссии преступлений и правонарушений в округе</t>
  </si>
  <si>
    <t>Количество проведенных профилактических мероприятий с участием добровольных дружин, действующих на территории округа, и другими организациями</t>
  </si>
  <si>
    <t>Снижение доли несовершеннолетних в возрасте   14-17 лет, совершивших преступления, в общей численности несовершеннолетних в возрасте 14-17</t>
  </si>
  <si>
    <t>Охват несовершеннолетних граждан всеми видами трудовой занятости, состоящих на учете в ОУППиПДН ОМВ России по г.Копейску</t>
  </si>
  <si>
    <t>Увеличениее семей, охваченных социальной, психолого-педагогической и иной помощью и поддержкой от общего числа семей, состоящих на профилактическом учете как находящиеся в социально-опасном положении</t>
  </si>
  <si>
    <t>Увеличение профилактических мероприятий, проведенных с участием детских и молодежных общественных организаций и объединений, волонтерского движения</t>
  </si>
  <si>
    <t>Доля участников бюджетного процесса и муниципальных учреждений, подключенных к единым базам данных программных комплексов</t>
  </si>
  <si>
    <t>Доля муниципальных заданий, сформированных с помощью автоматизированных систем</t>
  </si>
  <si>
    <t>Доля планов финансово-хозяйственной деятельности, введенных с помощью автоматизированных систем</t>
  </si>
  <si>
    <t>Уровень автоматиизации контроля за эффективным расходованием средств бюджета городского округа в рамках ч.5 статьи 99 Федеерального закона № 444-ФЗ</t>
  </si>
  <si>
    <t>Доля муниципального долга городского округа по креддитам кредитным организациям по отношению к годовому объему доходов в бюджете городского округа  без учета безвозмездных поступлений налоговых доходов по дополнительным нормативам отчислений</t>
  </si>
  <si>
    <t>Обслуживание долговых обязательств городского округа</t>
  </si>
  <si>
    <t>менее %</t>
  </si>
  <si>
    <t>% годовых</t>
  </si>
  <si>
    <t>Доля расходов бюджета городского округа на обслужиивание  муниципального долга городского округа в общем объеме расходов бюджета городского округа</t>
  </si>
  <si>
    <t>Размер просроченной задолженности по долговым обязательствам городского округа</t>
  </si>
  <si>
    <t>МП "Капитальный ремонт, ремонт и содержание автомобильных дорог общего пользования местного значения Копейского городского округа"</t>
  </si>
  <si>
    <t>Содержание улично-дорожной сети общего пользования  местного значения</t>
  </si>
  <si>
    <t>Разработка проектно-сметной документации, госэкспертиза по капитальному ремонту и реконструкции автодорог</t>
  </si>
  <si>
    <t xml:space="preserve">Капитальный ремонт, ремонт автомобильных дорог </t>
  </si>
  <si>
    <t xml:space="preserve">Удельный вес численности обучающихся в муниципальных общеобразовательных организациях, которым предоставлена возможность обучаться в соответствии с основными требованиями (с учетом федеральных государственных образовательных стандартов), в общей численности обучающихся в муниципальных общеобразовательных организациях </t>
  </si>
  <si>
    <t>Доля использования муниципальным образованием субсидии местному бюджету на оборудование пунктов проведения экзаменов государственной итоговой аттестации по образовательным программам среднего общего образования в общем размере субсидии местному бюджету на оборудование пунктов проведения экзаменов государственной итоговой аттестации по образовательным программам среднего общего образования, перечисленной муниципальному образованию</t>
  </si>
  <si>
    <t>Доля экзаменов государственной итоговой аттестации по образовательным программам среднего общего образования, проведенных в муниципальном образовании «Копейский городской округ» (далее – муниципальное образование) в соответствии с Порядком проведения государственной итоговой аттестации по образовательным программам среднего общего образования, утвержденным приказом Министерства просвещения РФ и Федеральной службы по надзору в сфере образования и науки от 7 ноября 2018 г. № 190/1512 «Об утверждении Порядка проведения государственной итоговой аттестации по образовательным программам среднего общего образования»</t>
  </si>
  <si>
    <t xml:space="preserve">Доля экзаменов государственной итоговой аттестации по образовательным программам основного общего образования, проведенных в муниципальном образовании в соответствии с Порядком проведения государственной итоговой аттестации по образовательным программам основного общего образования, утвержденным приказом Минпросвещения России (Министерства просвещения РФ), Рособрнадзора (Федеральная служба по надзору в сфере образования и науки) от 07 ноября 2018 г. №189/1513 «Об утверждении Порядка проведения государственной итоговой аттестации по образовательным программам основного общего образования» </t>
  </si>
  <si>
    <t xml:space="preserve">Доля обучающихся, осваивающих программы общего образования, принявших участие в олимпиадах различного уровня, в общей численности обучающихся, осваивающих программы общего образования </t>
  </si>
  <si>
    <t xml:space="preserve">Доля обучающихся, осваивающих программы общего образования, принявших участие в конкурсах различного уровня, в общей численности обучающихся, осваивающих программы общего образования </t>
  </si>
  <si>
    <t>Доля несовершеннолетних, состоящих на профилактическом учете в органах внутренних дел, охваченных отдыхом в каникулярное время в организациях отдыха и оздоровления детей, лагерях с дневным пребыванием детей, в общем числе несовершеннолетних, состоящих на профилактическом учете в органах внутренних дел</t>
  </si>
  <si>
    <t>Количество  общеобразовательных организаций, в которых внедрена целевая модель цифровой образовательной среды</t>
  </si>
  <si>
    <t>Доля учреждений дополнительного образования, в  которых улучшены условия для получения детьми качественного образования, в общем количестве учреждений дополнительного образования, подведомственных управлению культуры</t>
  </si>
  <si>
    <t>Энергосбережение и повышение энергетической эффективности в муниципальных образоваттельных организациях</t>
  </si>
  <si>
    <t>Количество замененных световых приборов</t>
  </si>
  <si>
    <t>Сокращение ппотребления электроэнергии на цели внутреннего освещения</t>
  </si>
  <si>
    <t>Поддержка и развитие дошкольного образования</t>
  </si>
  <si>
    <t xml:space="preserve">По некоторым ИП данные не представлены. По  информации ответственного исполнителя МП оценка показателей производится по итогам полугодия, года </t>
  </si>
  <si>
    <t>Доступность дошкольного образования для детей от 1,5 до 3 лет</t>
  </si>
  <si>
    <t>Доступность дошкольного образования для детей от 2 месяцев до 3 лет</t>
  </si>
  <si>
    <t>Доступность дошкольного образования для детей от 3 до 7 лет</t>
  </si>
  <si>
    <t>Количество мест, открытых за счет приобретения и строительства новых зданий и помещений для реализации образовательных программ дошкольного образования</t>
  </si>
  <si>
    <t xml:space="preserve">Доля образовательных организаций, в которых созданы условия для получения детьми с ОВЗ качественного образования, в общем количестве образовательных организаций </t>
  </si>
  <si>
    <t>Удельный вес численности воспитанников  ДОО в возрасте 3-7 лет, охваченных образовательными программами дошкольного образования, соответствующими требованиям ФГОС ДО</t>
  </si>
  <si>
    <t xml:space="preserve">Доступность дошкольного образования для детей с ОВЗ и детей-инвалидов </t>
  </si>
  <si>
    <t xml:space="preserve">Доля педагогических и руководящих  работников муниципальных дошкольных образовательных учреждений, прошедших повышение квалификации или профессиональную переподготовку в течение последних трех лет </t>
  </si>
  <si>
    <t xml:space="preserve">Эффективность использования бюджетных средств в рамках исполнения муниципальных заданий МДОУ </t>
  </si>
  <si>
    <t>МП "Содействие созданию в Копейском городском округе (исходя из прогонзируемой потребности) новых мест в общеобразовательных организациях Копейского городского округа"</t>
  </si>
  <si>
    <t>Удельный вес численности обучающихся, занимающихся в первую смену в общеобразовательных организациях, расположенных на территории городского округа, в общей численности  обучающихся в общеобразовательных организациях, расположенных на территории городского округа (процентов), в том числе:</t>
  </si>
  <si>
    <t xml:space="preserve">       удельный вес численности обучающихся в общеобразовательных организациях, расположенных на территории городского округа, занимающихся в первую смену по образовательным программам начального общего образования,  в общей численности обучающихся в общеобразовательных организациях, расположенных на территории городского округа, по образовательным программам начального общего образования </t>
  </si>
  <si>
    <t xml:space="preserve">       удельный вес численности обучающихся в общеобразовательных организациях, расположенных на территории городского округа, занимающихся в первую смену по образовательным программам основного общего образования,  в общей численности обучающихся в общеобразовательных организациях, расположенных на территории городского округа, по образовательным программам основного общего образования</t>
  </si>
  <si>
    <t xml:space="preserve">     удельный вес численности обучающихся в общеобразовательных организациях, расположенных на территории городского округа, занимающихся в первую смену по образовательным программам среднего общего образования,  в общей численности обучающихся в общеобразовательных организациях, расположенных на территории городского округа, по образовательным программам среднего общего образования</t>
  </si>
  <si>
    <t xml:space="preserve">Удельный вес численности обучающихся, занимающихся в третью смену в общеобразовательных организациях, расположенных на территории городского округа, в общей численности  обучающихся в общеобразовательных организациях, расположенных на территории городского округа </t>
  </si>
  <si>
    <t>Удельный вес численности обучающихся в общеобразовательных организациях, расположенных на территории городского округа, которым предоставлена возможность обучаться в соответствии с федеральными государственными образовательными стандартами в обшей численности обучающихся  в общеобразовательных организациях, расположенных на территории городского округа</t>
  </si>
  <si>
    <t>количество молодых людей в возрасте от 14 до 30 лет, проживающих в муниципальном образовании, принявших участие в реализации мероприятий патриотической направленности на территории муниципального образования</t>
  </si>
  <si>
    <t>доля молодых людей от общего числа молодых людей в возрасте от 14 до 30 лет, проживающих в муниципальном образовании, принявших участие в мероприятиях, направленных на развитие правовой грамотности и повышение электоральной активности, проводимых на территории муниципального образования</t>
  </si>
  <si>
    <t>количество проведенных в муниципальном образовании мероприятий, связанных с проектной деятельностью молодежи (грантовые конкурсы, семинары, тренинги, форумы)</t>
  </si>
  <si>
    <t>количество молодых людей в возрасте от 14 до 30 лет, проживающих в муниципальном образовании, принявших участие в мероприятиях в сферах образования, интеллектуальной и творческой деятельности, проводимых на территории муниципального образования</t>
  </si>
  <si>
    <t>количество молодежных форумов, проводимых на территории муниципального образования</t>
  </si>
  <si>
    <t>количество молодых людей в возрасте от 14 до 30 лет, проживающих в муниципальном образовании, вовлеченных в волонтерскую, добровольческую и поисковую деятельность</t>
  </si>
  <si>
    <t>количество публикаций в средствах массовой информации о реализуемых в муниципальном образовании мероприятиях в сфере молодежной политики</t>
  </si>
  <si>
    <t>количество мероприятий, проводимых на территории муниципального образования, регистрация которых осуществляется через автоматизированную информационную систему «Молодежь России»</t>
  </si>
  <si>
    <t>количество молодых людей в возрасте от 14 до 30 лет, охваченных мероприятиями, проводимыми на территории муниципального образования, регистрация которых осуществляется через автоматизированную информационную систему «Молодежь России»</t>
  </si>
  <si>
    <t>количество детских и молодежных общественных организаций и объединений</t>
  </si>
  <si>
    <t>количество мероприятий, проводимых в муниципальном образовании по всем направлениям муниципальной программы</t>
  </si>
  <si>
    <t>количество молодых людей в возрасте от 14 до 30 лет, проживающих в муниципальном образовании, принявших участие в мероприятиях по всем направлениям муниципальной  программы</t>
  </si>
  <si>
    <t>По некоторым ИП данные не представлены. По  информации ответственного исполнителя МП оценка показателей производится по итогам 2,3 квартала</t>
  </si>
  <si>
    <t>Управление земельными ресурсами и регулированию земельных отношений на территории мунициипального образования "Копейский городской округ"</t>
  </si>
  <si>
    <t>Проведение оценочных работ в отношении земельных участков, а также расположенных на них объектов движимого и недвижимого имущества. Количество земельных участков, объектов движимого и недвижимого имущества</t>
  </si>
  <si>
    <t>Демонтаж незаконно размещенных рекламных конструкций и несттационарных объектов, для установки которых не требуется  разрешение на строительство</t>
  </si>
  <si>
    <t>Количество демонтированных  нестационарных объектов</t>
  </si>
  <si>
    <t>Количество демонтированных рекламных конструкций</t>
  </si>
  <si>
    <t>Снос аварийных и разрушенных зданий, не являющихся объектами жилого назанчения</t>
  </si>
  <si>
    <t>Количество снесенных объектов</t>
  </si>
  <si>
    <t>Доля граждан, вовлеченных в реализацию мероприятий по благоустройству территории, от общего количества жителей многоквартирных домов, благоустройство которых ведется</t>
  </si>
  <si>
    <t xml:space="preserve">доля установленных и измененных информационных надписей к общему числу памятников, находящихся на территории городского округа </t>
  </si>
  <si>
    <t xml:space="preserve">доля отремонтированных и отреставрированных памятников к общему числу памятников, находящихся на территории городского округа </t>
  </si>
  <si>
    <t xml:space="preserve">доля памятников, находящихся в надлежащем состоянии </t>
  </si>
  <si>
    <t>доля  ежегодно отремонтированных  объектов культурного  наследия к общему числу объектов  культурного наследия, находящихся на территории городского округа</t>
  </si>
  <si>
    <t>доля установленных границ территорий объектов  культурного наследия к общему количеству объектов  культурного наследия                                                                  городского округа, находящихся на учете  в едином государственном реестре объектов культурного наследия (памятников истории и культуры)                                                                       народов Российской Федерации</t>
  </si>
  <si>
    <t>количество объектов, в отношении которых осуществляется сбор исходных данных для проекта, в том числе проектные работы</t>
  </si>
  <si>
    <t>МП "Обеспечение пожарной безопасности на территории Копейского городского округа"</t>
  </si>
  <si>
    <t xml:space="preserve">Количество разработанной проектно-сметной документации </t>
  </si>
  <si>
    <t xml:space="preserve">Количество введенных в эксплуатацию гидрантов </t>
  </si>
  <si>
    <t>Снижение количества пожаров (на % от уровня предыдущего года)</t>
  </si>
  <si>
    <t>Протяженность опаханной территории</t>
  </si>
  <si>
    <t>Количество установленных указателей водоснабжения</t>
  </si>
  <si>
    <t>Количество изданной и реализованной печатной продукции</t>
  </si>
  <si>
    <t>экз.</t>
  </si>
  <si>
    <t>доля проведенной оценки регулирующего воздействия проектов нормативных правовых актов округа и экспертизы нормативных правовых актов округа, затрагивающих вопросы осуществления предпринимательской и инвестиционной деятельности</t>
  </si>
  <si>
    <t>количество СМСП, получивших субсидии на возмещение затрат по реализации предпринимательских проектов</t>
  </si>
  <si>
    <t>уровень удельного потребления ТЭР в муниципалльном секторе к уровню предыдущего года</t>
  </si>
  <si>
    <t>уровень удельного потребления ТЭР в жилищном фонде к уровню предыдущего года</t>
  </si>
  <si>
    <t>объем построенных сетей (теплоснабжение, водорснабжение, газоснабжение, электроснабжение)</t>
  </si>
  <si>
    <t>количество построенных и введенных в эксплуатацию котельных</t>
  </si>
  <si>
    <t>протяженность отремонтированныхъ сетей наружного освещения</t>
  </si>
  <si>
    <t>количество разработанной проектно-сметной документации</t>
  </si>
  <si>
    <t>объем экономии электрической энергии к уровню 2018 года</t>
  </si>
  <si>
    <t>тыс.кВт/ч</t>
  </si>
  <si>
    <t>количество замененных светильников</t>
  </si>
  <si>
    <t>Содержание и техническое обслуживание сетей наружного освещения</t>
  </si>
  <si>
    <t>протяженность обслуживаемых сетей наружного освещения</t>
  </si>
  <si>
    <t>Расселение 94 МКД, общей площадью 37 154,84 кв.м., признанных аварийными по состоянию на 1 января 2017 года и подлежащими сносу или реконструкции в связи с физическим износом в процессе их эксплуатации</t>
  </si>
  <si>
    <t>тыс.кв.м.</t>
  </si>
  <si>
    <t>Переселение 2 205 жителей 94 МКД, признанными аварийными по состоянию на 1 января 2017 года и подлежащими сносу или реконструкции в связи с физическим износом в процессе их эксплуатации</t>
  </si>
  <si>
    <t>Снос 94 МКД</t>
  </si>
  <si>
    <t>МП "Переселение граждан из аварийного жилищного фонда Копейского городского округа"</t>
  </si>
  <si>
    <t xml:space="preserve">Объем строительства, модернизация и капитальный ремонт инженерных сетей </t>
  </si>
  <si>
    <t xml:space="preserve">Объем строительства газораспределительных сетей </t>
  </si>
  <si>
    <t>Оказание молодым семьям государственной поддержки для улучшения жилищных условий</t>
  </si>
  <si>
    <t>Количество молодых семей, получивших свидетельство о праве на получение социальной выплаты на приобретение жилого помещения или создание объекта индивидуального жилищного строительства</t>
  </si>
  <si>
    <t xml:space="preserve"> семей</t>
  </si>
  <si>
    <t>Количество расселенных домостроений, признанных непригодными  для проживания, аварийными и подлежащими сносу</t>
  </si>
  <si>
    <t>Количество снесенных ветхих и аварийных домов</t>
  </si>
  <si>
    <t>Максимальное количество дней между полным расселением одного дома и его   сносом</t>
  </si>
  <si>
    <t>дней</t>
  </si>
  <si>
    <t>данные не предоставлены</t>
  </si>
  <si>
    <t xml:space="preserve">максимальное количество дней между сносом одного дома и вывозом строительного мусора </t>
  </si>
  <si>
    <t>Корректировка генерального плана городского округа</t>
  </si>
  <si>
    <t>Корреектировка правил землепользования и застройки</t>
  </si>
  <si>
    <t>на отчептную дату информация соисполнителями не представлена</t>
  </si>
  <si>
    <t xml:space="preserve">Разработка документации по плланировке территории </t>
  </si>
  <si>
    <t>Площадь цветников на землях общего пользования (скверы, парки, площади, улицы, бульвары)</t>
  </si>
  <si>
    <t>Количество натурных обследований зеленых насаждений для принятия решения о сносе (пересадке) зеленых насаждений</t>
  </si>
  <si>
    <t>Объем ликвидированных несанкционированных свалок</t>
  </si>
  <si>
    <r>
      <t>м</t>
    </r>
    <r>
      <rPr>
        <vertAlign val="superscript"/>
        <sz val="11"/>
        <rFont val="Times New Roman"/>
        <family val="1"/>
        <charset val="204"/>
      </rPr>
      <t>3</t>
    </r>
  </si>
  <si>
    <t>Объем вывезенного мусора в период проведения массовых субботников</t>
  </si>
  <si>
    <t>Количество созданной в зоне индивидуальной жилой застройки ккоонтейнерных площадок  для сбора ТКО (устройство основания, трестроннее заграждение)</t>
  </si>
  <si>
    <t>Количество созданной в зоне индивидуальной жилой застройки контейнерных площадок  для сбора ТКО (устройство основания, трехстороннее заграждение)</t>
  </si>
  <si>
    <t>Количество проведенных экологических акций, конкурсов,  смотров, фестивалей в системе школьного и дошкольного образования</t>
  </si>
  <si>
    <t>Количество проведенных совещаний с руководителями организаций, жилищных управляющих компаний, представителями общественных организаций по предотвращению фактов выжигания сухой травы, сжигания мусора, остатков растительности в период проведения массовых субботников, а также в весеннее - летний период</t>
  </si>
  <si>
    <t>Обустройство пешеходных переходов</t>
  </si>
  <si>
    <t>Формирование законопослушного поведения участников дорожного движения</t>
  </si>
  <si>
    <t>Проведение городских конкурсов и мероприятий по обучению детей правилам дорожного движения, участие в областных массовых мероприятиях с участием детей</t>
  </si>
  <si>
    <t>Приобретение для дошкольных образовательных организаций оборудования, позволяющего в игровой форме формировать навыки безопасного поведения на дороге</t>
  </si>
  <si>
    <t>Приобретение и распространение световозвращающих приспособлений в среде дошкольников и учащихся младших классов образовательных организаций</t>
  </si>
  <si>
    <t>Вовлечение граждан в добровольные народные дружины в сфере безопасности дорожного  движения, принятие мер по стимулированию деятельности указаннных граждан (сиистема поощрения)</t>
  </si>
  <si>
    <t>Вовлечение детей и молодежи в деятельности по профилактике дорожно-транспортного травматизма, включая развитие детско-юношеских автошкол, отрядов юных инспекторов движения</t>
  </si>
  <si>
    <t>Создание и функционирование родительских патрулей для осуществления контроля за соблюдением учащимися правил дорожного движения  по пути следования в школу и обратно домой, использованием светоотражающих элементов, соблюдением водителями правил перевозки детей</t>
  </si>
  <si>
    <t>Организация проведения широкомасштабных  социальных компаний, установка наружной социальной рекламы по профилактике ДТП</t>
  </si>
  <si>
    <t>Организация работы по информационному сопровождению в СМИ и сети "Интернет" реализации мероприятий по обеспечению безопасности дорожного движения</t>
  </si>
  <si>
    <t>19.</t>
  </si>
  <si>
    <t>23.</t>
  </si>
  <si>
    <t>27.</t>
  </si>
  <si>
    <t>28.</t>
  </si>
  <si>
    <t>Количество объектов газового хъозяйства, в отношении которых проводится техническое обслуживание (мемориал "Вечный огонь")</t>
  </si>
  <si>
    <t>Объем поставки и транспортировки газа к мемориалу "Вечный огонь"</t>
  </si>
  <si>
    <t>тыс.м.куб.</t>
  </si>
  <si>
    <t>Количество ремонтируемых объектов внешнего благоустройства</t>
  </si>
  <si>
    <t>Количество собранных исходных данных и прохождение государственной экспертизы объектов благоустройства</t>
  </si>
  <si>
    <t>Количество объектов благоустройства</t>
  </si>
  <si>
    <t>Количество отремонтированных жилых помещений муниципального жилого фонда</t>
  </si>
  <si>
    <t>Количество обследованных жилых домов специализированной организацией</t>
  </si>
  <si>
    <t>Доля снижения уровня износа сетей коммунальной инфраструктуры</t>
  </si>
  <si>
    <t>на процент</t>
  </si>
  <si>
    <t>Объем содержания и технического обслуживания сетей теплоснабжения</t>
  </si>
  <si>
    <t>Объем проведенного капитального ремонта газопровода низкого давления</t>
  </si>
  <si>
    <t>Объем откачанной воды из озера</t>
  </si>
  <si>
    <t>Объем откачанной воды из карьера</t>
  </si>
  <si>
    <t>Количество СНТ, получивших субсидию на развитие инженерного обеспечения территорий</t>
  </si>
  <si>
    <t>Доля нормативно-правовых актов о муниципальной службе, размещенных на официальном сайте администрации округа</t>
  </si>
  <si>
    <t>Доля муниципальных служащих, застрахованных на случай причинения вреда здоровью и имуществу в связи с исполнением должностных обязанностей, от общего числа муниципальных служащих, запланированных к страхованию в текущем году</t>
  </si>
  <si>
    <t>Доля муниципальных служащих, пррошедших аттестацию от общего числа муниципальных служащих, запланированных к прохождению аттестации в текущем году</t>
  </si>
  <si>
    <t>Доля муниципальных служащих, прошедших дополнительную диспансеризацию, от общего числа муниципальных служащих, запланированных к прохождению диспансеризации в текущем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</si>
</sst>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sz val="13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A7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2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0" xfId="0" applyFont="1"/>
    <xf numFmtId="0" fontId="12" fillId="0" borderId="0" xfId="0" applyFont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1" fillId="3" borderId="6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4" fillId="0" borderId="0" xfId="0" applyFont="1"/>
    <xf numFmtId="0" fontId="17" fillId="0" borderId="1" xfId="0" applyFont="1" applyBorder="1" applyAlignment="1">
      <alignment horizontal="center" vertical="top" wrapText="1"/>
    </xf>
    <xf numFmtId="2" fontId="17" fillId="0" borderId="6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2" fontId="20" fillId="0" borderId="6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2" fontId="18" fillId="4" borderId="8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2" fillId="0" borderId="2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top" wrapText="1"/>
    </xf>
    <xf numFmtId="0" fontId="23" fillId="5" borderId="5" xfId="0" applyFont="1" applyFill="1" applyBorder="1" applyAlignment="1">
      <alignment vertical="top" wrapText="1"/>
    </xf>
    <xf numFmtId="2" fontId="23" fillId="5" borderId="5" xfId="0" applyNumberFormat="1" applyFont="1" applyFill="1" applyBorder="1" applyAlignment="1">
      <alignment horizontal="center" vertical="top" wrapText="1"/>
    </xf>
    <xf numFmtId="0" fontId="21" fillId="5" borderId="1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vertical="top" wrapText="1"/>
    </xf>
    <xf numFmtId="2" fontId="23" fillId="5" borderId="6" xfId="0" applyNumberFormat="1" applyFont="1" applyFill="1" applyBorder="1" applyAlignment="1">
      <alignment horizontal="center" vertical="top" wrapText="1"/>
    </xf>
    <xf numFmtId="0" fontId="19" fillId="5" borderId="1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vertical="top" wrapText="1"/>
    </xf>
    <xf numFmtId="2" fontId="18" fillId="5" borderId="6" xfId="0" applyNumberFormat="1" applyFont="1" applyFill="1" applyBorder="1" applyAlignment="1">
      <alignment horizontal="center" vertical="top" wrapText="1"/>
    </xf>
    <xf numFmtId="0" fontId="21" fillId="5" borderId="1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vertical="top" wrapText="1"/>
    </xf>
    <xf numFmtId="2" fontId="18" fillId="5" borderId="8" xfId="0" applyNumberFormat="1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2" fontId="10" fillId="2" borderId="5" xfId="0" applyNumberFormat="1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4" borderId="6" xfId="0" applyNumberFormat="1" applyFont="1" applyFill="1" applyBorder="1" applyAlignment="1">
      <alignment horizontal="center" vertical="top" wrapText="1"/>
    </xf>
    <xf numFmtId="2" fontId="10" fillId="4" borderId="7" xfId="0" applyNumberFormat="1" applyFont="1" applyFill="1" applyBorder="1" applyAlignment="1">
      <alignment horizontal="center" vertical="top" wrapText="1"/>
    </xf>
    <xf numFmtId="2" fontId="10" fillId="4" borderId="10" xfId="0" applyNumberFormat="1" applyFont="1" applyFill="1" applyBorder="1" applyAlignment="1">
      <alignment horizontal="center" vertical="top" wrapText="1"/>
    </xf>
    <xf numFmtId="0" fontId="18" fillId="5" borderId="6" xfId="0" applyFont="1" applyFill="1" applyBorder="1" applyAlignment="1">
      <alignment horizontal="center" vertical="top" wrapText="1"/>
    </xf>
    <xf numFmtId="0" fontId="18" fillId="5" borderId="8" xfId="0" applyFont="1" applyFill="1" applyBorder="1" applyAlignment="1">
      <alignment horizontal="center" vertical="top" wrapText="1"/>
    </xf>
    <xf numFmtId="0" fontId="18" fillId="5" borderId="9" xfId="0" applyFont="1" applyFill="1" applyBorder="1" applyAlignment="1">
      <alignment horizontal="center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8" fillId="5" borderId="1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left" vertical="top" wrapText="1"/>
    </xf>
    <xf numFmtId="0" fontId="18" fillId="5" borderId="8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20" fillId="0" borderId="6" xfId="0" applyFont="1" applyBorder="1" applyAlignment="1">
      <alignment vertical="top" wrapText="1"/>
    </xf>
    <xf numFmtId="0" fontId="20" fillId="0" borderId="8" xfId="0" applyFont="1" applyBorder="1" applyAlignment="1">
      <alignment vertical="top" wrapText="1"/>
    </xf>
    <xf numFmtId="0" fontId="20" fillId="0" borderId="9" xfId="0" applyFont="1" applyBorder="1" applyAlignment="1">
      <alignment vertical="top" wrapText="1"/>
    </xf>
    <xf numFmtId="0" fontId="18" fillId="5" borderId="9" xfId="0" applyFont="1" applyFill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3" fillId="5" borderId="5" xfId="0" applyFont="1" applyFill="1" applyBorder="1" applyAlignment="1">
      <alignment horizontal="left" vertical="top" wrapText="1"/>
    </xf>
    <xf numFmtId="0" fontId="23" fillId="5" borderId="13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49" fontId="10" fillId="0" borderId="8" xfId="0" applyNumberFormat="1" applyFont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4"/>
  <sheetViews>
    <sheetView tabSelected="1" view="pageLayout" topLeftCell="A275" zoomScaleNormal="100" workbookViewId="0">
      <selection activeCell="A335" sqref="A335"/>
    </sheetView>
  </sheetViews>
  <sheetFormatPr defaultRowHeight="15" x14ac:dyDescent="0.25"/>
  <cols>
    <col min="1" max="1" width="6.42578125" style="18" customWidth="1"/>
    <col min="2" max="2" width="70.28515625" style="15" customWidth="1"/>
    <col min="3" max="3" width="15" style="15" customWidth="1"/>
    <col min="4" max="4" width="10.85546875" style="15" customWidth="1"/>
    <col min="5" max="5" width="12.42578125" style="15" customWidth="1"/>
    <col min="6" max="6" width="12.85546875" style="17" customWidth="1"/>
    <col min="7" max="7" width="16.85546875" style="22" customWidth="1"/>
    <col min="8" max="20" width="9.140625" style="2"/>
    <col min="21" max="24" width="9.140625" style="1"/>
  </cols>
  <sheetData>
    <row r="1" spans="1:24" s="32" customFormat="1" ht="42.75" x14ac:dyDescent="0.25">
      <c r="A1" s="26" t="s">
        <v>96</v>
      </c>
      <c r="B1" s="27" t="s">
        <v>97</v>
      </c>
      <c r="C1" s="27" t="s">
        <v>100</v>
      </c>
      <c r="D1" s="27" t="s">
        <v>221</v>
      </c>
      <c r="E1" s="27" t="s">
        <v>222</v>
      </c>
      <c r="F1" s="28" t="s">
        <v>98</v>
      </c>
      <c r="G1" s="29" t="s">
        <v>91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  <c r="V1" s="31"/>
      <c r="W1" s="31"/>
      <c r="X1" s="31"/>
    </row>
    <row r="2" spans="1:24" s="32" customFormat="1" x14ac:dyDescent="0.25">
      <c r="A2" s="26">
        <v>1</v>
      </c>
      <c r="B2" s="27">
        <v>2</v>
      </c>
      <c r="C2" s="27">
        <v>3</v>
      </c>
      <c r="D2" s="27">
        <v>4</v>
      </c>
      <c r="E2" s="27">
        <v>5</v>
      </c>
      <c r="F2" s="28" t="s">
        <v>50</v>
      </c>
      <c r="G2" s="23">
        <v>7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  <c r="V2" s="31"/>
      <c r="W2" s="31"/>
      <c r="X2" s="31"/>
    </row>
    <row r="3" spans="1:24" s="5" customFormat="1" ht="21" customHeight="1" x14ac:dyDescent="0.3">
      <c r="A3" s="65" t="s">
        <v>49</v>
      </c>
      <c r="B3" s="139" t="s">
        <v>99</v>
      </c>
      <c r="C3" s="140"/>
      <c r="D3" s="140"/>
      <c r="E3" s="140"/>
      <c r="F3" s="66">
        <f>AVERAGE(F4,F9,F12,F14,F17,F24,F27,F34)</f>
        <v>0.28125</v>
      </c>
      <c r="G3" s="6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4"/>
    </row>
    <row r="4" spans="1:24" ht="23.25" customHeight="1" x14ac:dyDescent="0.25">
      <c r="A4" s="95" t="s">
        <v>54</v>
      </c>
      <c r="B4" s="96"/>
      <c r="C4" s="96"/>
      <c r="D4" s="96"/>
      <c r="E4" s="97"/>
      <c r="F4" s="36">
        <f>AVERAGE(F5:F8)</f>
        <v>0.25</v>
      </c>
      <c r="G4" s="128" t="s">
        <v>280</v>
      </c>
    </row>
    <row r="5" spans="1:24" ht="78" customHeight="1" x14ac:dyDescent="0.25">
      <c r="A5" s="98" t="s">
        <v>267</v>
      </c>
      <c r="B5" s="99"/>
      <c r="C5" s="25" t="s">
        <v>101</v>
      </c>
      <c r="D5" s="25">
        <v>97</v>
      </c>
      <c r="E5" s="25">
        <v>97</v>
      </c>
      <c r="F5" s="37">
        <f>E5/D5</f>
        <v>1</v>
      </c>
      <c r="G5" s="129"/>
    </row>
    <row r="6" spans="1:24" ht="99" customHeight="1" x14ac:dyDescent="0.25">
      <c r="A6" s="98" t="s">
        <v>268</v>
      </c>
      <c r="B6" s="99"/>
      <c r="C6" s="25" t="s">
        <v>101</v>
      </c>
      <c r="D6" s="25">
        <v>100</v>
      </c>
      <c r="E6" s="25"/>
      <c r="F6" s="37">
        <f>E6/D6</f>
        <v>0</v>
      </c>
      <c r="G6" s="129"/>
    </row>
    <row r="7" spans="1:24" ht="138" customHeight="1" x14ac:dyDescent="0.25">
      <c r="A7" s="98" t="s">
        <v>269</v>
      </c>
      <c r="B7" s="99"/>
      <c r="C7" s="25" t="s">
        <v>101</v>
      </c>
      <c r="D7" s="25">
        <v>100</v>
      </c>
      <c r="E7" s="25"/>
      <c r="F7" s="37">
        <f>E7/D7</f>
        <v>0</v>
      </c>
      <c r="G7" s="129"/>
    </row>
    <row r="8" spans="1:24" ht="137.25" customHeight="1" x14ac:dyDescent="0.25">
      <c r="A8" s="98" t="s">
        <v>270</v>
      </c>
      <c r="B8" s="99"/>
      <c r="C8" s="25" t="s">
        <v>101</v>
      </c>
      <c r="D8" s="25">
        <v>100</v>
      </c>
      <c r="E8" s="25"/>
      <c r="F8" s="37">
        <f>E8/D8</f>
        <v>0</v>
      </c>
      <c r="G8" s="129"/>
    </row>
    <row r="9" spans="1:24" ht="21" customHeight="1" x14ac:dyDescent="0.25">
      <c r="A9" s="95" t="s">
        <v>55</v>
      </c>
      <c r="B9" s="96"/>
      <c r="C9" s="96"/>
      <c r="D9" s="96"/>
      <c r="E9" s="97"/>
      <c r="F9" s="37">
        <f>AVERAGE(F10:F11)</f>
        <v>0</v>
      </c>
      <c r="G9" s="129"/>
    </row>
    <row r="10" spans="1:24" ht="33" customHeight="1" x14ac:dyDescent="0.25">
      <c r="A10" s="98" t="s">
        <v>102</v>
      </c>
      <c r="B10" s="99"/>
      <c r="C10" s="25" t="s">
        <v>101</v>
      </c>
      <c r="D10" s="25">
        <v>100</v>
      </c>
      <c r="E10" s="25"/>
      <c r="F10" s="37">
        <f>E10/D10</f>
        <v>0</v>
      </c>
      <c r="G10" s="129"/>
    </row>
    <row r="11" spans="1:24" ht="30.75" customHeight="1" x14ac:dyDescent="0.25">
      <c r="A11" s="98" t="s">
        <v>103</v>
      </c>
      <c r="B11" s="99"/>
      <c r="C11" s="25" t="s">
        <v>101</v>
      </c>
      <c r="D11" s="25">
        <v>65</v>
      </c>
      <c r="E11" s="25"/>
      <c r="F11" s="37">
        <f>E11/D11</f>
        <v>0</v>
      </c>
      <c r="G11" s="129"/>
    </row>
    <row r="12" spans="1:24" ht="21.75" customHeight="1" x14ac:dyDescent="0.25">
      <c r="A12" s="95" t="s">
        <v>56</v>
      </c>
      <c r="B12" s="96"/>
      <c r="C12" s="96"/>
      <c r="D12" s="96"/>
      <c r="E12" s="97"/>
      <c r="F12" s="36">
        <f>F13</f>
        <v>1</v>
      </c>
      <c r="G12" s="129"/>
    </row>
    <row r="13" spans="1:24" ht="33.75" customHeight="1" x14ac:dyDescent="0.25">
      <c r="A13" s="98" t="s">
        <v>104</v>
      </c>
      <c r="B13" s="99"/>
      <c r="C13" s="25" t="s">
        <v>101</v>
      </c>
      <c r="D13" s="25">
        <v>100</v>
      </c>
      <c r="E13" s="25">
        <v>100</v>
      </c>
      <c r="F13" s="37">
        <f>E13/D13</f>
        <v>1</v>
      </c>
      <c r="G13" s="129"/>
    </row>
    <row r="14" spans="1:24" ht="22.5" customHeight="1" x14ac:dyDescent="0.25">
      <c r="A14" s="95" t="s">
        <v>57</v>
      </c>
      <c r="B14" s="96"/>
      <c r="C14" s="96"/>
      <c r="D14" s="96"/>
      <c r="E14" s="97"/>
      <c r="F14" s="37">
        <f>AVERAGE(F15:F16)</f>
        <v>0</v>
      </c>
      <c r="G14" s="129"/>
    </row>
    <row r="15" spans="1:24" ht="51" customHeight="1" x14ac:dyDescent="0.25">
      <c r="A15" s="98" t="s">
        <v>271</v>
      </c>
      <c r="B15" s="99"/>
      <c r="C15" s="25" t="s">
        <v>101</v>
      </c>
      <c r="D15" s="25">
        <v>8</v>
      </c>
      <c r="E15" s="25"/>
      <c r="F15" s="37">
        <f>E15/D15</f>
        <v>0</v>
      </c>
      <c r="G15" s="129"/>
    </row>
    <row r="16" spans="1:24" ht="47.25" customHeight="1" x14ac:dyDescent="0.25">
      <c r="A16" s="98" t="s">
        <v>272</v>
      </c>
      <c r="B16" s="99"/>
      <c r="C16" s="25" t="s">
        <v>101</v>
      </c>
      <c r="D16" s="25">
        <v>37</v>
      </c>
      <c r="E16" s="25"/>
      <c r="F16" s="37">
        <f>E16/D16</f>
        <v>0</v>
      </c>
      <c r="G16" s="129"/>
    </row>
    <row r="17" spans="1:7" ht="19.5" customHeight="1" x14ac:dyDescent="0.25">
      <c r="A17" s="95" t="s">
        <v>58</v>
      </c>
      <c r="B17" s="96"/>
      <c r="C17" s="96"/>
      <c r="D17" s="96"/>
      <c r="E17" s="97"/>
      <c r="F17" s="36">
        <f>AVERAGE(F18:F23)</f>
        <v>0</v>
      </c>
      <c r="G17" s="129"/>
    </row>
    <row r="18" spans="1:7" ht="59.25" customHeight="1" x14ac:dyDescent="0.25">
      <c r="A18" s="98" t="s">
        <v>105</v>
      </c>
      <c r="B18" s="99"/>
      <c r="C18" s="25" t="s">
        <v>101</v>
      </c>
      <c r="D18" s="25">
        <v>86.5</v>
      </c>
      <c r="E18" s="25"/>
      <c r="F18" s="37">
        <f>E18/D18</f>
        <v>0</v>
      </c>
      <c r="G18" s="129"/>
    </row>
    <row r="19" spans="1:7" ht="110.25" customHeight="1" x14ac:dyDescent="0.25">
      <c r="A19" s="98" t="s">
        <v>106</v>
      </c>
      <c r="B19" s="99"/>
      <c r="C19" s="25" t="s">
        <v>101</v>
      </c>
      <c r="D19" s="25">
        <v>100</v>
      </c>
      <c r="E19" s="25"/>
      <c r="F19" s="37">
        <f t="shared" ref="F19:F22" si="0">E19/D19</f>
        <v>0</v>
      </c>
      <c r="G19" s="129"/>
    </row>
    <row r="20" spans="1:7" ht="18.75" customHeight="1" x14ac:dyDescent="0.25">
      <c r="A20" s="98" t="s">
        <v>107</v>
      </c>
      <c r="B20" s="99"/>
      <c r="C20" s="25" t="s">
        <v>101</v>
      </c>
      <c r="D20" s="25">
        <v>100</v>
      </c>
      <c r="E20" s="25"/>
      <c r="F20" s="37">
        <f t="shared" si="0"/>
        <v>0</v>
      </c>
      <c r="G20" s="129"/>
    </row>
    <row r="21" spans="1:7" ht="48" customHeight="1" x14ac:dyDescent="0.25">
      <c r="A21" s="98" t="s">
        <v>108</v>
      </c>
      <c r="B21" s="99"/>
      <c r="C21" s="25" t="s">
        <v>101</v>
      </c>
      <c r="D21" s="25">
        <v>1.41</v>
      </c>
      <c r="E21" s="25"/>
      <c r="F21" s="37">
        <f t="shared" si="0"/>
        <v>0</v>
      </c>
      <c r="G21" s="129"/>
    </row>
    <row r="22" spans="1:7" ht="48" customHeight="1" x14ac:dyDescent="0.25">
      <c r="A22" s="98" t="s">
        <v>109</v>
      </c>
      <c r="B22" s="99"/>
      <c r="C22" s="25" t="s">
        <v>101</v>
      </c>
      <c r="D22" s="25">
        <v>2.39</v>
      </c>
      <c r="E22" s="25"/>
      <c r="F22" s="37">
        <f t="shared" si="0"/>
        <v>0</v>
      </c>
      <c r="G22" s="129"/>
    </row>
    <row r="23" spans="1:7" ht="48" customHeight="1" x14ac:dyDescent="0.25">
      <c r="A23" s="98" t="s">
        <v>110</v>
      </c>
      <c r="B23" s="99"/>
      <c r="C23" s="25" t="s">
        <v>101</v>
      </c>
      <c r="D23" s="25">
        <v>100</v>
      </c>
      <c r="E23" s="25"/>
      <c r="F23" s="37">
        <f>E23/D23</f>
        <v>0</v>
      </c>
      <c r="G23" s="129"/>
    </row>
    <row r="24" spans="1:7" ht="21.75" customHeight="1" x14ac:dyDescent="0.25">
      <c r="A24" s="95" t="s">
        <v>59</v>
      </c>
      <c r="B24" s="96"/>
      <c r="C24" s="96"/>
      <c r="D24" s="96"/>
      <c r="E24" s="97"/>
      <c r="F24" s="36">
        <f>AVERAGE(F25:F25)</f>
        <v>0</v>
      </c>
      <c r="G24" s="129"/>
    </row>
    <row r="25" spans="1:7" ht="64.5" customHeight="1" x14ac:dyDescent="0.25">
      <c r="A25" s="98" t="s">
        <v>111</v>
      </c>
      <c r="B25" s="99"/>
      <c r="C25" s="25" t="s">
        <v>101</v>
      </c>
      <c r="D25" s="25">
        <v>15</v>
      </c>
      <c r="E25" s="25"/>
      <c r="F25" s="37">
        <f>E25/D25</f>
        <v>0</v>
      </c>
      <c r="G25" s="129"/>
    </row>
    <row r="26" spans="1:7" ht="64.5" customHeight="1" x14ac:dyDescent="0.25">
      <c r="A26" s="98" t="s">
        <v>273</v>
      </c>
      <c r="B26" s="99"/>
      <c r="C26" s="25" t="s">
        <v>101</v>
      </c>
      <c r="D26" s="25">
        <v>80</v>
      </c>
      <c r="E26" s="25"/>
      <c r="F26" s="38">
        <f>E26/D26</f>
        <v>0</v>
      </c>
      <c r="G26" s="129"/>
    </row>
    <row r="27" spans="1:7" ht="18.75" customHeight="1" x14ac:dyDescent="0.25">
      <c r="A27" s="95" t="s">
        <v>60</v>
      </c>
      <c r="B27" s="96"/>
      <c r="C27" s="96"/>
      <c r="D27" s="96"/>
      <c r="E27" s="97"/>
      <c r="F27" s="36">
        <f>AVERAGE(F28:F32)</f>
        <v>0</v>
      </c>
      <c r="G27" s="129"/>
    </row>
    <row r="28" spans="1:7" ht="46.5" customHeight="1" x14ac:dyDescent="0.25">
      <c r="A28" s="98" t="s">
        <v>112</v>
      </c>
      <c r="B28" s="99"/>
      <c r="C28" s="25" t="s">
        <v>101</v>
      </c>
      <c r="D28" s="25">
        <v>72</v>
      </c>
      <c r="E28" s="25"/>
      <c r="F28" s="37">
        <f t="shared" ref="F28:F33" si="1">E28/D28</f>
        <v>0</v>
      </c>
      <c r="G28" s="129"/>
    </row>
    <row r="29" spans="1:7" ht="35.25" customHeight="1" x14ac:dyDescent="0.25">
      <c r="A29" s="98" t="s">
        <v>274</v>
      </c>
      <c r="B29" s="99"/>
      <c r="C29" s="25" t="s">
        <v>154</v>
      </c>
      <c r="D29" s="25">
        <v>7</v>
      </c>
      <c r="E29" s="25"/>
      <c r="F29" s="37">
        <f t="shared" si="1"/>
        <v>0</v>
      </c>
      <c r="G29" s="129"/>
    </row>
    <row r="30" spans="1:7" ht="63.75" customHeight="1" x14ac:dyDescent="0.25">
      <c r="A30" s="98" t="s">
        <v>113</v>
      </c>
      <c r="B30" s="99"/>
      <c r="C30" s="25" t="s">
        <v>101</v>
      </c>
      <c r="D30" s="25">
        <v>100</v>
      </c>
      <c r="E30" s="25"/>
      <c r="F30" s="37">
        <f t="shared" si="1"/>
        <v>0</v>
      </c>
      <c r="G30" s="129"/>
    </row>
    <row r="31" spans="1:7" ht="45" customHeight="1" x14ac:dyDescent="0.25">
      <c r="A31" s="141" t="s">
        <v>114</v>
      </c>
      <c r="B31" s="142"/>
      <c r="C31" s="25" t="s">
        <v>101</v>
      </c>
      <c r="D31" s="25">
        <v>10</v>
      </c>
      <c r="E31" s="25"/>
      <c r="F31" s="37">
        <f t="shared" si="1"/>
        <v>0</v>
      </c>
      <c r="G31" s="129"/>
    </row>
    <row r="32" spans="1:7" ht="32.25" customHeight="1" x14ac:dyDescent="0.25">
      <c r="A32" s="141" t="s">
        <v>115</v>
      </c>
      <c r="B32" s="142"/>
      <c r="C32" s="25" t="s">
        <v>101</v>
      </c>
      <c r="D32" s="25">
        <v>1.3</v>
      </c>
      <c r="E32" s="25"/>
      <c r="F32" s="37">
        <f t="shared" si="1"/>
        <v>0</v>
      </c>
      <c r="G32" s="129"/>
    </row>
    <row r="33" spans="1:24" ht="45.75" customHeight="1" x14ac:dyDescent="0.25">
      <c r="A33" s="98" t="s">
        <v>275</v>
      </c>
      <c r="B33" s="99"/>
      <c r="C33" s="25" t="s">
        <v>101</v>
      </c>
      <c r="D33" s="25">
        <v>33.299999999999997</v>
      </c>
      <c r="E33" s="25"/>
      <c r="F33" s="38">
        <f t="shared" si="1"/>
        <v>0</v>
      </c>
      <c r="G33" s="129"/>
    </row>
    <row r="34" spans="1:24" ht="20.25" customHeight="1" x14ac:dyDescent="0.25">
      <c r="A34" s="95" t="s">
        <v>61</v>
      </c>
      <c r="B34" s="96"/>
      <c r="C34" s="96"/>
      <c r="D34" s="96"/>
      <c r="E34" s="97"/>
      <c r="F34" s="36">
        <f>F35</f>
        <v>1</v>
      </c>
      <c r="G34" s="129"/>
    </row>
    <row r="35" spans="1:24" ht="18" customHeight="1" x14ac:dyDescent="0.25">
      <c r="A35" s="98" t="s">
        <v>116</v>
      </c>
      <c r="B35" s="99"/>
      <c r="C35" s="25" t="s">
        <v>101</v>
      </c>
      <c r="D35" s="25">
        <v>100</v>
      </c>
      <c r="E35" s="25">
        <v>100</v>
      </c>
      <c r="F35" s="37">
        <f>E35/D35</f>
        <v>1</v>
      </c>
      <c r="G35" s="129"/>
    </row>
    <row r="36" spans="1:24" ht="18" customHeight="1" x14ac:dyDescent="0.25">
      <c r="A36" s="95" t="s">
        <v>276</v>
      </c>
      <c r="B36" s="96"/>
      <c r="C36" s="96"/>
      <c r="D36" s="96"/>
      <c r="E36" s="97"/>
      <c r="F36" s="25">
        <f>AVERAGE(F37:F38)</f>
        <v>0</v>
      </c>
      <c r="G36" s="129"/>
    </row>
    <row r="37" spans="1:24" ht="18" customHeight="1" x14ac:dyDescent="0.25">
      <c r="A37" s="98" t="s">
        <v>277</v>
      </c>
      <c r="B37" s="97"/>
      <c r="C37" s="25" t="s">
        <v>209</v>
      </c>
      <c r="D37" s="25">
        <v>13361</v>
      </c>
      <c r="E37" s="25"/>
      <c r="F37" s="25">
        <f>E37/D37</f>
        <v>0</v>
      </c>
      <c r="G37" s="129"/>
    </row>
    <row r="38" spans="1:24" ht="18" customHeight="1" x14ac:dyDescent="0.25">
      <c r="A38" s="98" t="s">
        <v>278</v>
      </c>
      <c r="B38" s="99"/>
      <c r="C38" s="25" t="s">
        <v>101</v>
      </c>
      <c r="D38" s="25">
        <v>25</v>
      </c>
      <c r="E38" s="25"/>
      <c r="F38" s="41">
        <f>E38/D38</f>
        <v>0</v>
      </c>
      <c r="G38" s="130"/>
    </row>
    <row r="39" spans="1:24" s="8" customFormat="1" ht="24" customHeight="1" x14ac:dyDescent="0.3">
      <c r="A39" s="68" t="s">
        <v>51</v>
      </c>
      <c r="B39" s="114" t="s">
        <v>117</v>
      </c>
      <c r="C39" s="115"/>
      <c r="D39" s="115"/>
      <c r="E39" s="115"/>
      <c r="F39" s="69">
        <f>AVERAGE(F41:F51)</f>
        <v>0.98199640852974202</v>
      </c>
      <c r="G39" s="70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7"/>
      <c r="V39" s="7"/>
      <c r="W39" s="7"/>
      <c r="X39" s="7"/>
    </row>
    <row r="40" spans="1:24" s="8" customFormat="1" ht="24" customHeight="1" x14ac:dyDescent="0.3">
      <c r="A40" s="95" t="s">
        <v>279</v>
      </c>
      <c r="B40" s="96"/>
      <c r="C40" s="96"/>
      <c r="D40" s="96"/>
      <c r="E40" s="97"/>
      <c r="F40" s="36">
        <f>AVERAGE(F41:F51)</f>
        <v>0.98199640852974202</v>
      </c>
      <c r="G40" s="128" t="str">
        <f>G4</f>
        <v xml:space="preserve">По некоторым ИП данные не представлены. По  информации ответственного исполнителя МП оценка показателей производится по итогам полугодия, года 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7"/>
      <c r="V40" s="7"/>
      <c r="W40" s="7"/>
      <c r="X40" s="7"/>
    </row>
    <row r="41" spans="1:24" ht="15" customHeight="1" x14ac:dyDescent="0.25">
      <c r="A41" s="98" t="s">
        <v>118</v>
      </c>
      <c r="B41" s="99"/>
      <c r="C41" s="25" t="s">
        <v>101</v>
      </c>
      <c r="D41" s="25">
        <v>81</v>
      </c>
      <c r="E41" s="25">
        <v>83.2</v>
      </c>
      <c r="F41" s="37">
        <f>E41/D41</f>
        <v>1.0271604938271606</v>
      </c>
      <c r="G41" s="129"/>
    </row>
    <row r="42" spans="1:24" x14ac:dyDescent="0.25">
      <c r="A42" s="98" t="s">
        <v>283</v>
      </c>
      <c r="B42" s="99"/>
      <c r="C42" s="25" t="s">
        <v>101</v>
      </c>
      <c r="D42" s="25">
        <v>100</v>
      </c>
      <c r="E42" s="25">
        <v>100</v>
      </c>
      <c r="F42" s="37">
        <f t="shared" ref="F42:F51" si="2">E42/D42</f>
        <v>1</v>
      </c>
      <c r="G42" s="129"/>
    </row>
    <row r="43" spans="1:24" ht="18.75" customHeight="1" x14ac:dyDescent="0.25">
      <c r="A43" s="98" t="s">
        <v>281</v>
      </c>
      <c r="B43" s="99"/>
      <c r="C43" s="25" t="s">
        <v>101</v>
      </c>
      <c r="D43" s="25">
        <v>25</v>
      </c>
      <c r="E43" s="25">
        <v>75.12</v>
      </c>
      <c r="F43" s="37">
        <f t="shared" si="2"/>
        <v>3.0048000000000004</v>
      </c>
      <c r="G43" s="129"/>
    </row>
    <row r="44" spans="1:24" ht="27" customHeight="1" x14ac:dyDescent="0.25">
      <c r="A44" s="98" t="s">
        <v>282</v>
      </c>
      <c r="B44" s="99"/>
      <c r="C44" s="25" t="s">
        <v>101</v>
      </c>
      <c r="D44" s="25">
        <v>20</v>
      </c>
      <c r="E44" s="25">
        <v>75.400000000000006</v>
      </c>
      <c r="F44" s="37">
        <f t="shared" si="2"/>
        <v>3.7700000000000005</v>
      </c>
      <c r="G44" s="129"/>
    </row>
    <row r="45" spans="1:24" ht="33.75" customHeight="1" x14ac:dyDescent="0.25">
      <c r="A45" s="98" t="s">
        <v>284</v>
      </c>
      <c r="B45" s="99"/>
      <c r="C45" s="25" t="s">
        <v>154</v>
      </c>
      <c r="D45" s="25">
        <v>30</v>
      </c>
      <c r="E45" s="25"/>
      <c r="F45" s="37">
        <f t="shared" si="2"/>
        <v>0</v>
      </c>
      <c r="G45" s="129"/>
    </row>
    <row r="46" spans="1:24" ht="35.25" customHeight="1" x14ac:dyDescent="0.25">
      <c r="A46" s="98" t="s">
        <v>119</v>
      </c>
      <c r="B46" s="99"/>
      <c r="C46" s="25" t="s">
        <v>120</v>
      </c>
      <c r="D46" s="25">
        <v>1300</v>
      </c>
      <c r="E46" s="25"/>
      <c r="F46" s="37">
        <f t="shared" si="2"/>
        <v>0</v>
      </c>
      <c r="G46" s="129"/>
    </row>
    <row r="47" spans="1:24" ht="35.25" customHeight="1" x14ac:dyDescent="0.25">
      <c r="A47" s="98" t="s">
        <v>285</v>
      </c>
      <c r="B47" s="99"/>
      <c r="C47" s="25" t="s">
        <v>101</v>
      </c>
      <c r="D47" s="25">
        <v>80</v>
      </c>
      <c r="E47" s="25"/>
      <c r="F47" s="37">
        <f t="shared" ref="F47:F50" si="3">E47/D47</f>
        <v>0</v>
      </c>
      <c r="G47" s="129"/>
    </row>
    <row r="48" spans="1:24" ht="54.75" customHeight="1" x14ac:dyDescent="0.25">
      <c r="A48" s="98" t="s">
        <v>286</v>
      </c>
      <c r="B48" s="99"/>
      <c r="C48" s="25" t="s">
        <v>101</v>
      </c>
      <c r="D48" s="25">
        <v>100</v>
      </c>
      <c r="E48" s="25">
        <v>100</v>
      </c>
      <c r="F48" s="37">
        <f t="shared" si="3"/>
        <v>1</v>
      </c>
      <c r="G48" s="129"/>
    </row>
    <row r="49" spans="1:24" ht="35.25" customHeight="1" x14ac:dyDescent="0.25">
      <c r="A49" s="98" t="s">
        <v>287</v>
      </c>
      <c r="B49" s="99"/>
      <c r="C49" s="25" t="s">
        <v>101</v>
      </c>
      <c r="D49" s="25">
        <v>85</v>
      </c>
      <c r="E49" s="25"/>
      <c r="F49" s="37">
        <f t="shared" si="3"/>
        <v>0</v>
      </c>
      <c r="G49" s="129"/>
    </row>
    <row r="50" spans="1:24" ht="50.25" customHeight="1" x14ac:dyDescent="0.25">
      <c r="A50" s="98" t="s">
        <v>288</v>
      </c>
      <c r="B50" s="99"/>
      <c r="C50" s="25" t="s">
        <v>101</v>
      </c>
      <c r="D50" s="25">
        <v>100</v>
      </c>
      <c r="E50" s="25"/>
      <c r="F50" s="37">
        <f t="shared" si="3"/>
        <v>0</v>
      </c>
      <c r="G50" s="129"/>
    </row>
    <row r="51" spans="1:24" ht="31.5" customHeight="1" x14ac:dyDescent="0.25">
      <c r="A51" s="98" t="s">
        <v>289</v>
      </c>
      <c r="B51" s="99"/>
      <c r="C51" s="25" t="s">
        <v>101</v>
      </c>
      <c r="D51" s="25">
        <v>100</v>
      </c>
      <c r="E51" s="25">
        <v>100</v>
      </c>
      <c r="F51" s="37">
        <f t="shared" si="2"/>
        <v>1</v>
      </c>
      <c r="G51" s="130"/>
    </row>
    <row r="52" spans="1:24" s="13" customFormat="1" ht="18.75" customHeight="1" x14ac:dyDescent="0.25">
      <c r="A52" s="71" t="s">
        <v>52</v>
      </c>
      <c r="B52" s="114" t="s">
        <v>121</v>
      </c>
      <c r="C52" s="115"/>
      <c r="D52" s="115"/>
      <c r="E52" s="115"/>
      <c r="F52" s="72">
        <f>AVERAGE(F53,F61,F66)</f>
        <v>0.28423244478274046</v>
      </c>
      <c r="G52" s="73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s="21" customFormat="1" ht="19.5" customHeight="1" x14ac:dyDescent="0.25">
      <c r="A53" s="95" t="s">
        <v>122</v>
      </c>
      <c r="B53" s="96"/>
      <c r="C53" s="96"/>
      <c r="D53" s="96"/>
      <c r="E53" s="97"/>
      <c r="F53" s="36">
        <f>AVERAGE(F54:F60)</f>
        <v>0.4100154756207513</v>
      </c>
      <c r="G53" s="103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20"/>
      <c r="V53" s="20"/>
      <c r="W53" s="20"/>
      <c r="X53" s="20"/>
    </row>
    <row r="54" spans="1:24" ht="31.5" customHeight="1" x14ac:dyDescent="0.25">
      <c r="A54" s="98" t="s">
        <v>123</v>
      </c>
      <c r="B54" s="99"/>
      <c r="C54" s="25" t="s">
        <v>120</v>
      </c>
      <c r="D54" s="25">
        <v>100</v>
      </c>
      <c r="E54" s="25">
        <v>52</v>
      </c>
      <c r="F54" s="37">
        <f>E54/D54</f>
        <v>0.52</v>
      </c>
      <c r="G54" s="104"/>
    </row>
    <row r="55" spans="1:24" ht="31.5" customHeight="1" x14ac:dyDescent="0.25">
      <c r="A55" s="98" t="s">
        <v>124</v>
      </c>
      <c r="B55" s="99"/>
      <c r="C55" s="25" t="s">
        <v>120</v>
      </c>
      <c r="D55" s="25">
        <v>308</v>
      </c>
      <c r="E55" s="25">
        <v>64</v>
      </c>
      <c r="F55" s="37">
        <f t="shared" ref="F55:F60" si="4">E55/D55</f>
        <v>0.20779220779220781</v>
      </c>
      <c r="G55" s="104"/>
    </row>
    <row r="56" spans="1:24" ht="15.75" customHeight="1" x14ac:dyDescent="0.25">
      <c r="A56" s="98" t="s">
        <v>127</v>
      </c>
      <c r="B56" s="99"/>
      <c r="C56" s="25" t="s">
        <v>120</v>
      </c>
      <c r="D56" s="25">
        <v>1750</v>
      </c>
      <c r="E56" s="25">
        <v>1074</v>
      </c>
      <c r="F56" s="37">
        <f t="shared" si="4"/>
        <v>0.61371428571428577</v>
      </c>
      <c r="G56" s="104"/>
    </row>
    <row r="57" spans="1:24" ht="32.25" customHeight="1" x14ac:dyDescent="0.25">
      <c r="A57" s="98" t="s">
        <v>125</v>
      </c>
      <c r="B57" s="99"/>
      <c r="C57" s="25" t="s">
        <v>120</v>
      </c>
      <c r="D57" s="25">
        <v>24</v>
      </c>
      <c r="E57" s="25">
        <v>0</v>
      </c>
      <c r="F57" s="37">
        <f t="shared" si="4"/>
        <v>0</v>
      </c>
      <c r="G57" s="104"/>
    </row>
    <row r="58" spans="1:24" ht="15.75" customHeight="1" x14ac:dyDescent="0.25">
      <c r="A58" s="98" t="s">
        <v>126</v>
      </c>
      <c r="B58" s="99"/>
      <c r="C58" s="25" t="s">
        <v>120</v>
      </c>
      <c r="D58" s="25">
        <v>1300</v>
      </c>
      <c r="E58" s="25">
        <v>0</v>
      </c>
      <c r="F58" s="37">
        <f t="shared" si="4"/>
        <v>0</v>
      </c>
      <c r="G58" s="104"/>
    </row>
    <row r="59" spans="1:24" ht="15.75" customHeight="1" x14ac:dyDescent="0.25">
      <c r="A59" s="98" t="s">
        <v>128</v>
      </c>
      <c r="B59" s="99"/>
      <c r="C59" s="25" t="s">
        <v>129</v>
      </c>
      <c r="D59" s="25">
        <v>1503.4</v>
      </c>
      <c r="E59" s="25">
        <v>794.7</v>
      </c>
      <c r="F59" s="37">
        <f t="shared" si="4"/>
        <v>0.52860183583876541</v>
      </c>
      <c r="G59" s="104"/>
    </row>
    <row r="60" spans="1:24" ht="15.75" customHeight="1" x14ac:dyDescent="0.25">
      <c r="A60" s="98" t="s">
        <v>130</v>
      </c>
      <c r="B60" s="99"/>
      <c r="C60" s="25" t="s">
        <v>120</v>
      </c>
      <c r="D60" s="25">
        <v>89</v>
      </c>
      <c r="E60" s="25">
        <v>89</v>
      </c>
      <c r="F60" s="37">
        <f t="shared" si="4"/>
        <v>1</v>
      </c>
      <c r="G60" s="104"/>
    </row>
    <row r="61" spans="1:24" ht="17.25" customHeight="1" x14ac:dyDescent="0.25">
      <c r="A61" s="96" t="s">
        <v>131</v>
      </c>
      <c r="B61" s="96"/>
      <c r="C61" s="96"/>
      <c r="D61" s="96"/>
      <c r="E61" s="97"/>
      <c r="F61" s="36">
        <f>AVERAGE(F62:F65)</f>
        <v>0.1894483665559247</v>
      </c>
      <c r="G61" s="104"/>
    </row>
    <row r="62" spans="1:24" ht="17.25" customHeight="1" x14ac:dyDescent="0.25">
      <c r="A62" s="98" t="s">
        <v>132</v>
      </c>
      <c r="B62" s="99"/>
      <c r="C62" s="25" t="s">
        <v>133</v>
      </c>
      <c r="D62" s="25">
        <v>344</v>
      </c>
      <c r="E62" s="25">
        <v>25</v>
      </c>
      <c r="F62" s="37">
        <f>E62/D62</f>
        <v>7.2674418604651167E-2</v>
      </c>
      <c r="G62" s="104"/>
    </row>
    <row r="63" spans="1:24" ht="30.75" customHeight="1" x14ac:dyDescent="0.25">
      <c r="A63" s="98" t="s">
        <v>134</v>
      </c>
      <c r="B63" s="99"/>
      <c r="C63" s="25" t="s">
        <v>120</v>
      </c>
      <c r="D63" s="25">
        <v>320</v>
      </c>
      <c r="E63" s="25">
        <v>0</v>
      </c>
      <c r="F63" s="37">
        <f>E63/D63</f>
        <v>0</v>
      </c>
      <c r="G63" s="104"/>
    </row>
    <row r="64" spans="1:24" ht="48.75" customHeight="1" x14ac:dyDescent="0.25">
      <c r="A64" s="98" t="s">
        <v>135</v>
      </c>
      <c r="B64" s="99"/>
      <c r="C64" s="25" t="s">
        <v>101</v>
      </c>
      <c r="D64" s="25">
        <v>42</v>
      </c>
      <c r="E64" s="25">
        <v>6.9</v>
      </c>
      <c r="F64" s="37">
        <f>E64/D64</f>
        <v>0.16428571428571428</v>
      </c>
      <c r="G64" s="104"/>
    </row>
    <row r="65" spans="1:24" ht="47.25" customHeight="1" x14ac:dyDescent="0.25">
      <c r="A65" s="98" t="s">
        <v>136</v>
      </c>
      <c r="B65" s="99"/>
      <c r="C65" s="25" t="s">
        <v>101</v>
      </c>
      <c r="D65" s="25">
        <v>48</v>
      </c>
      <c r="E65" s="25">
        <v>25</v>
      </c>
      <c r="F65" s="37">
        <f>E65/D65</f>
        <v>0.52083333333333337</v>
      </c>
      <c r="G65" s="104"/>
    </row>
    <row r="66" spans="1:24" ht="16.5" customHeight="1" x14ac:dyDescent="0.25">
      <c r="A66" s="95" t="s">
        <v>137</v>
      </c>
      <c r="B66" s="96"/>
      <c r="C66" s="96"/>
      <c r="D66" s="96"/>
      <c r="E66" s="97"/>
      <c r="F66" s="36">
        <f>F67</f>
        <v>0.25323349217154528</v>
      </c>
      <c r="G66" s="104"/>
    </row>
    <row r="67" spans="1:24" x14ac:dyDescent="0.25">
      <c r="A67" s="98" t="s">
        <v>243</v>
      </c>
      <c r="B67" s="99"/>
      <c r="C67" s="25" t="s">
        <v>120</v>
      </c>
      <c r="D67" s="25">
        <v>1469</v>
      </c>
      <c r="E67" s="25">
        <v>372</v>
      </c>
      <c r="F67" s="37">
        <f>E67/D67</f>
        <v>0.25323349217154528</v>
      </c>
      <c r="G67" s="105"/>
    </row>
    <row r="68" spans="1:24" ht="18.75" customHeight="1" x14ac:dyDescent="0.25">
      <c r="A68" s="71" t="s">
        <v>53</v>
      </c>
      <c r="B68" s="114" t="s">
        <v>138</v>
      </c>
      <c r="C68" s="115"/>
      <c r="D68" s="115"/>
      <c r="E68" s="115"/>
      <c r="F68" s="72">
        <f>AVERAGE(F69,F71,F73,F75)</f>
        <v>0.5219349174431448</v>
      </c>
      <c r="G68" s="70"/>
    </row>
    <row r="69" spans="1:24" ht="33" customHeight="1" x14ac:dyDescent="0.25">
      <c r="A69" s="95" t="s">
        <v>139</v>
      </c>
      <c r="B69" s="96"/>
      <c r="C69" s="96"/>
      <c r="D69" s="96"/>
      <c r="E69" s="97"/>
      <c r="F69" s="36">
        <f>AVERAGE(F70:F70)</f>
        <v>0.61791044776119397</v>
      </c>
      <c r="G69" s="109"/>
    </row>
    <row r="70" spans="1:24" x14ac:dyDescent="0.25">
      <c r="A70" s="98" t="s">
        <v>140</v>
      </c>
      <c r="B70" s="99"/>
      <c r="C70" s="25" t="s">
        <v>101</v>
      </c>
      <c r="D70" s="25">
        <v>33.5</v>
      </c>
      <c r="E70" s="25">
        <v>20.7</v>
      </c>
      <c r="F70" s="37">
        <f>E70/D70</f>
        <v>0.61791044776119397</v>
      </c>
      <c r="G70" s="110"/>
    </row>
    <row r="71" spans="1:24" ht="31.5" customHeight="1" x14ac:dyDescent="0.25">
      <c r="A71" s="95" t="s">
        <v>143</v>
      </c>
      <c r="B71" s="96"/>
      <c r="C71" s="96"/>
      <c r="D71" s="96"/>
      <c r="E71" s="97"/>
      <c r="F71" s="36">
        <f>AVERAGE(F72:F72)</f>
        <v>0.25806451612903225</v>
      </c>
      <c r="G71" s="110"/>
    </row>
    <row r="72" spans="1:24" ht="45" x14ac:dyDescent="0.25">
      <c r="A72" s="98" t="s">
        <v>141</v>
      </c>
      <c r="B72" s="99"/>
      <c r="C72" s="25" t="s">
        <v>219</v>
      </c>
      <c r="D72" s="25">
        <v>0.62</v>
      </c>
      <c r="E72" s="25">
        <v>0.16</v>
      </c>
      <c r="F72" s="37">
        <f>E72/D72</f>
        <v>0.25806451612903225</v>
      </c>
      <c r="G72" s="110"/>
    </row>
    <row r="73" spans="1:24" ht="16.5" customHeight="1" x14ac:dyDescent="0.25">
      <c r="A73" s="95" t="s">
        <v>142</v>
      </c>
      <c r="B73" s="96"/>
      <c r="C73" s="96"/>
      <c r="D73" s="96"/>
      <c r="E73" s="97"/>
      <c r="F73" s="36">
        <f>AVERAGE(F74:F74)</f>
        <v>0.21176470588235294</v>
      </c>
      <c r="G73" s="110"/>
    </row>
    <row r="74" spans="1:24" ht="29.25" customHeight="1" x14ac:dyDescent="0.25">
      <c r="A74" s="98" t="s">
        <v>218</v>
      </c>
      <c r="B74" s="99"/>
      <c r="C74" s="25" t="s">
        <v>101</v>
      </c>
      <c r="D74" s="25">
        <v>17</v>
      </c>
      <c r="E74" s="25">
        <v>3.6</v>
      </c>
      <c r="F74" s="37">
        <f>E74/D74</f>
        <v>0.21176470588235294</v>
      </c>
      <c r="G74" s="110"/>
    </row>
    <row r="75" spans="1:24" ht="18" customHeight="1" x14ac:dyDescent="0.25">
      <c r="A75" s="95" t="s">
        <v>144</v>
      </c>
      <c r="B75" s="96"/>
      <c r="C75" s="96"/>
      <c r="D75" s="96"/>
      <c r="E75" s="97"/>
      <c r="F75" s="36">
        <f>AVERAGE(F76:F76)</f>
        <v>1</v>
      </c>
      <c r="G75" s="110"/>
    </row>
    <row r="76" spans="1:24" ht="30" customHeight="1" x14ac:dyDescent="0.25">
      <c r="A76" s="98" t="s">
        <v>220</v>
      </c>
      <c r="B76" s="99"/>
      <c r="C76" s="25" t="s">
        <v>101</v>
      </c>
      <c r="D76" s="25">
        <v>7</v>
      </c>
      <c r="E76" s="25">
        <v>7</v>
      </c>
      <c r="F76" s="37">
        <f>E76/D76</f>
        <v>1</v>
      </c>
      <c r="G76" s="110"/>
    </row>
    <row r="77" spans="1:24" ht="39" customHeight="1" x14ac:dyDescent="0.25">
      <c r="A77" s="71" t="s">
        <v>62</v>
      </c>
      <c r="B77" s="114" t="s">
        <v>145</v>
      </c>
      <c r="C77" s="115"/>
      <c r="D77" s="115"/>
      <c r="E77" s="115"/>
      <c r="F77" s="72">
        <f>AVERAGE(F78,F81,F83,F87)</f>
        <v>0.25</v>
      </c>
      <c r="G77" s="70"/>
    </row>
    <row r="78" spans="1:24" s="21" customFormat="1" ht="16.5" customHeight="1" x14ac:dyDescent="0.25">
      <c r="A78" s="95" t="s">
        <v>146</v>
      </c>
      <c r="B78" s="96"/>
      <c r="C78" s="96"/>
      <c r="D78" s="96"/>
      <c r="E78" s="97"/>
      <c r="F78" s="36">
        <f>AVERAGE(F79:F80)</f>
        <v>0</v>
      </c>
      <c r="G78" s="61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20"/>
      <c r="V78" s="20"/>
      <c r="W78" s="20"/>
      <c r="X78" s="20"/>
    </row>
    <row r="79" spans="1:24" x14ac:dyDescent="0.25">
      <c r="A79" s="98" t="s">
        <v>350</v>
      </c>
      <c r="B79" s="99"/>
      <c r="C79" s="53" t="s">
        <v>147</v>
      </c>
      <c r="D79" s="53">
        <v>4.3</v>
      </c>
      <c r="E79" s="53">
        <v>0</v>
      </c>
      <c r="F79" s="37">
        <f>E79/D79</f>
        <v>0</v>
      </c>
      <c r="G79" s="104" t="s">
        <v>363</v>
      </c>
    </row>
    <row r="80" spans="1:24" ht="39.75" customHeight="1" x14ac:dyDescent="0.25">
      <c r="A80" s="98" t="s">
        <v>351</v>
      </c>
      <c r="B80" s="99"/>
      <c r="C80" s="53" t="s">
        <v>147</v>
      </c>
      <c r="D80" s="53">
        <v>2.5</v>
      </c>
      <c r="E80" s="53">
        <v>0</v>
      </c>
      <c r="F80" s="37">
        <f t="shared" ref="F80:F89" si="5">E80/D80</f>
        <v>0</v>
      </c>
      <c r="G80" s="104"/>
    </row>
    <row r="81" spans="1:24" s="21" customFormat="1" ht="31.5" customHeight="1" x14ac:dyDescent="0.25">
      <c r="A81" s="95" t="s">
        <v>148</v>
      </c>
      <c r="B81" s="96"/>
      <c r="C81" s="96"/>
      <c r="D81" s="96"/>
      <c r="E81" s="97"/>
      <c r="F81" s="36">
        <f>F82</f>
        <v>0</v>
      </c>
      <c r="G81" s="62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20"/>
      <c r="V81" s="20"/>
      <c r="W81" s="20"/>
      <c r="X81" s="20"/>
    </row>
    <row r="82" spans="1:24" ht="32.25" customHeight="1" x14ac:dyDescent="0.25">
      <c r="A82" s="98" t="s">
        <v>149</v>
      </c>
      <c r="B82" s="99"/>
      <c r="C82" s="53" t="s">
        <v>150</v>
      </c>
      <c r="D82" s="53">
        <v>4</v>
      </c>
      <c r="E82" s="53">
        <v>0</v>
      </c>
      <c r="F82" s="37">
        <f t="shared" si="5"/>
        <v>0</v>
      </c>
      <c r="G82" s="62"/>
    </row>
    <row r="83" spans="1:24" s="21" customFormat="1" ht="30.75" customHeight="1" x14ac:dyDescent="0.25">
      <c r="A83" s="95" t="s">
        <v>352</v>
      </c>
      <c r="B83" s="96"/>
      <c r="C83" s="96"/>
      <c r="D83" s="96"/>
      <c r="E83" s="97"/>
      <c r="F83" s="36">
        <f>F84</f>
        <v>1</v>
      </c>
      <c r="G83" s="62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20"/>
      <c r="V83" s="20"/>
      <c r="W83" s="20"/>
      <c r="X83" s="20"/>
    </row>
    <row r="84" spans="1:24" ht="46.5" customHeight="1" x14ac:dyDescent="0.25">
      <c r="A84" s="98" t="s">
        <v>353</v>
      </c>
      <c r="B84" s="99"/>
      <c r="C84" s="53" t="s">
        <v>354</v>
      </c>
      <c r="D84" s="24">
        <v>31</v>
      </c>
      <c r="E84" s="53">
        <v>31</v>
      </c>
      <c r="F84" s="37">
        <f t="shared" si="5"/>
        <v>1</v>
      </c>
      <c r="G84" s="62"/>
    </row>
    <row r="85" spans="1:24" ht="15.75" customHeight="1" x14ac:dyDescent="0.25">
      <c r="A85" s="135" t="s">
        <v>92</v>
      </c>
      <c r="B85" s="136"/>
      <c r="C85" s="136"/>
      <c r="D85" s="136"/>
      <c r="E85" s="137"/>
      <c r="F85" s="37">
        <f>F86</f>
        <v>0</v>
      </c>
      <c r="G85" s="62"/>
    </row>
    <row r="86" spans="1:24" ht="15.75" customHeight="1" x14ac:dyDescent="0.25">
      <c r="A86" s="98" t="s">
        <v>93</v>
      </c>
      <c r="B86" s="99"/>
      <c r="C86" s="53" t="s">
        <v>94</v>
      </c>
      <c r="D86" s="24">
        <v>5</v>
      </c>
      <c r="E86" s="54">
        <v>0</v>
      </c>
      <c r="F86" s="37">
        <f>E86/D86</f>
        <v>0</v>
      </c>
      <c r="G86" s="62"/>
    </row>
    <row r="87" spans="1:24" s="21" customFormat="1" ht="18.75" customHeight="1" x14ac:dyDescent="0.25">
      <c r="A87" s="131" t="s">
        <v>151</v>
      </c>
      <c r="B87" s="132"/>
      <c r="C87" s="132"/>
      <c r="D87" s="132"/>
      <c r="E87" s="133"/>
      <c r="F87" s="36">
        <f>AVERAGE(F88:F95)</f>
        <v>0</v>
      </c>
      <c r="G87" s="62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20"/>
      <c r="V87" s="20"/>
      <c r="W87" s="20"/>
      <c r="X87" s="20"/>
    </row>
    <row r="88" spans="1:24" s="21" customFormat="1" ht="35.25" customHeight="1" x14ac:dyDescent="0.25">
      <c r="A88" s="138" t="s">
        <v>355</v>
      </c>
      <c r="B88" s="138"/>
      <c r="C88" s="53" t="s">
        <v>154</v>
      </c>
      <c r="D88" s="53">
        <v>36</v>
      </c>
      <c r="E88" s="53">
        <v>0</v>
      </c>
      <c r="F88" s="37">
        <f>E88/D88</f>
        <v>0</v>
      </c>
      <c r="G88" s="63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20"/>
      <c r="V88" s="20"/>
      <c r="W88" s="20"/>
      <c r="X88" s="20"/>
    </row>
    <row r="89" spans="1:24" x14ac:dyDescent="0.25">
      <c r="A89" s="98" t="s">
        <v>356</v>
      </c>
      <c r="B89" s="99"/>
      <c r="C89" s="53" t="s">
        <v>154</v>
      </c>
      <c r="D89" s="53">
        <v>36</v>
      </c>
      <c r="E89" s="53">
        <v>0</v>
      </c>
      <c r="F89" s="37">
        <f t="shared" si="5"/>
        <v>0</v>
      </c>
      <c r="G89" s="58"/>
    </row>
    <row r="90" spans="1:24" ht="24.75" customHeight="1" x14ac:dyDescent="0.25">
      <c r="A90" s="98" t="s">
        <v>356</v>
      </c>
      <c r="B90" s="99"/>
      <c r="C90" s="53" t="s">
        <v>152</v>
      </c>
      <c r="D90" s="53">
        <v>5.6</v>
      </c>
      <c r="E90" s="53">
        <v>0</v>
      </c>
      <c r="F90" s="37">
        <f>E90/D90</f>
        <v>0</v>
      </c>
      <c r="G90" s="64" t="s">
        <v>359</v>
      </c>
    </row>
    <row r="91" spans="1:24" ht="25.5" x14ac:dyDescent="0.25">
      <c r="A91" s="98" t="s">
        <v>357</v>
      </c>
      <c r="B91" s="99"/>
      <c r="C91" s="59" t="s">
        <v>358</v>
      </c>
      <c r="D91" s="59">
        <v>360</v>
      </c>
      <c r="E91" s="59">
        <v>0</v>
      </c>
      <c r="F91" s="37">
        <f>E91/D91</f>
        <v>0</v>
      </c>
      <c r="G91" s="58" t="s">
        <v>359</v>
      </c>
    </row>
    <row r="92" spans="1:24" ht="30.75" customHeight="1" x14ac:dyDescent="0.25">
      <c r="A92" s="98" t="s">
        <v>360</v>
      </c>
      <c r="B92" s="99"/>
      <c r="C92" s="59" t="s">
        <v>358</v>
      </c>
      <c r="D92" s="59">
        <v>30</v>
      </c>
      <c r="E92" s="59">
        <v>0</v>
      </c>
      <c r="F92" s="37">
        <f>E92/D92</f>
        <v>0</v>
      </c>
      <c r="G92" s="64" t="s">
        <v>359</v>
      </c>
    </row>
    <row r="93" spans="1:24" x14ac:dyDescent="0.25">
      <c r="A93" s="98" t="s">
        <v>361</v>
      </c>
      <c r="B93" s="99"/>
      <c r="C93" s="59" t="s">
        <v>154</v>
      </c>
      <c r="D93" s="59">
        <v>0</v>
      </c>
      <c r="E93" s="59">
        <v>0</v>
      </c>
      <c r="F93" s="37">
        <v>0</v>
      </c>
      <c r="G93" s="64"/>
    </row>
    <row r="94" spans="1:24" ht="25.5" x14ac:dyDescent="0.25">
      <c r="A94" s="98" t="s">
        <v>362</v>
      </c>
      <c r="B94" s="99"/>
      <c r="C94" s="59" t="s">
        <v>154</v>
      </c>
      <c r="D94" s="59">
        <v>0</v>
      </c>
      <c r="E94" s="59">
        <v>0</v>
      </c>
      <c r="F94" s="37">
        <v>0</v>
      </c>
      <c r="G94" s="64" t="s">
        <v>359</v>
      </c>
    </row>
    <row r="95" spans="1:24" ht="25.5" x14ac:dyDescent="0.25">
      <c r="A95" s="98" t="s">
        <v>364</v>
      </c>
      <c r="B95" s="99"/>
      <c r="C95" s="59" t="s">
        <v>154</v>
      </c>
      <c r="D95" s="59">
        <v>0</v>
      </c>
      <c r="E95" s="59">
        <v>0</v>
      </c>
      <c r="F95" s="37">
        <v>0</v>
      </c>
      <c r="G95" s="64" t="s">
        <v>359</v>
      </c>
    </row>
    <row r="96" spans="1:24" ht="18.75" customHeight="1" x14ac:dyDescent="0.25">
      <c r="A96" s="74" t="s">
        <v>63</v>
      </c>
      <c r="B96" s="100" t="s">
        <v>64</v>
      </c>
      <c r="C96" s="100"/>
      <c r="D96" s="100"/>
      <c r="E96" s="100"/>
      <c r="F96" s="72">
        <f>AVERAGE(F97:F110)</f>
        <v>0.16301785714285713</v>
      </c>
      <c r="G96" s="70"/>
    </row>
    <row r="97" spans="1:24" x14ac:dyDescent="0.25">
      <c r="A97" s="98" t="s">
        <v>153</v>
      </c>
      <c r="B97" s="99"/>
      <c r="C97" s="77" t="s">
        <v>154</v>
      </c>
      <c r="D97" s="77">
        <v>800</v>
      </c>
      <c r="E97" s="77">
        <v>93</v>
      </c>
      <c r="F97" s="37">
        <f>E97/D97</f>
        <v>0.11625000000000001</v>
      </c>
      <c r="G97" s="50"/>
    </row>
    <row r="98" spans="1:24" ht="29.25" customHeight="1" x14ac:dyDescent="0.25">
      <c r="A98" s="98" t="s">
        <v>388</v>
      </c>
      <c r="B98" s="99"/>
      <c r="C98" s="77" t="s">
        <v>154</v>
      </c>
      <c r="D98" s="77">
        <v>1</v>
      </c>
      <c r="E98" s="77">
        <v>1</v>
      </c>
      <c r="F98" s="37">
        <f>E98/D98</f>
        <v>1</v>
      </c>
      <c r="G98" s="50"/>
    </row>
    <row r="99" spans="1:24" x14ac:dyDescent="0.25">
      <c r="A99" s="98" t="s">
        <v>389</v>
      </c>
      <c r="B99" s="99"/>
      <c r="C99" s="77" t="s">
        <v>390</v>
      </c>
      <c r="D99" s="77">
        <v>100</v>
      </c>
      <c r="E99" s="77">
        <v>16.600000000000001</v>
      </c>
      <c r="F99" s="37">
        <f t="shared" ref="F99:F110" si="6">E99/D99</f>
        <v>0.16600000000000001</v>
      </c>
      <c r="G99" s="50"/>
    </row>
    <row r="100" spans="1:24" x14ac:dyDescent="0.25">
      <c r="A100" s="98" t="s">
        <v>391</v>
      </c>
      <c r="B100" s="99"/>
      <c r="C100" s="77" t="s">
        <v>154</v>
      </c>
      <c r="D100" s="77">
        <v>8</v>
      </c>
      <c r="E100" s="77">
        <v>0</v>
      </c>
      <c r="F100" s="37">
        <f t="shared" si="6"/>
        <v>0</v>
      </c>
      <c r="G100" s="50"/>
    </row>
    <row r="101" spans="1:24" x14ac:dyDescent="0.25">
      <c r="A101" s="98" t="s">
        <v>392</v>
      </c>
      <c r="B101" s="99"/>
      <c r="C101" s="77" t="s">
        <v>154</v>
      </c>
      <c r="D101" s="77">
        <v>0</v>
      </c>
      <c r="E101" s="77">
        <v>0</v>
      </c>
      <c r="F101" s="37">
        <v>0</v>
      </c>
      <c r="G101" s="50"/>
    </row>
    <row r="102" spans="1:24" x14ac:dyDescent="0.25">
      <c r="A102" s="98" t="s">
        <v>393</v>
      </c>
      <c r="B102" s="99"/>
      <c r="C102" s="77" t="s">
        <v>154</v>
      </c>
      <c r="D102" s="77">
        <v>22</v>
      </c>
      <c r="E102" s="77">
        <v>0</v>
      </c>
      <c r="F102" s="37">
        <f>E102/D102</f>
        <v>0</v>
      </c>
      <c r="G102" s="50"/>
    </row>
    <row r="103" spans="1:24" ht="31.5" customHeight="1" x14ac:dyDescent="0.25">
      <c r="A103" s="98" t="s">
        <v>394</v>
      </c>
      <c r="B103" s="99"/>
      <c r="C103" s="77" t="s">
        <v>205</v>
      </c>
      <c r="D103" s="77">
        <v>785</v>
      </c>
      <c r="E103" s="77">
        <v>0</v>
      </c>
      <c r="F103" s="37">
        <f t="shared" si="6"/>
        <v>0</v>
      </c>
      <c r="G103" s="50"/>
    </row>
    <row r="104" spans="1:24" x14ac:dyDescent="0.25">
      <c r="A104" s="98" t="s">
        <v>395</v>
      </c>
      <c r="B104" s="99"/>
      <c r="C104" s="77" t="s">
        <v>154</v>
      </c>
      <c r="D104" s="77">
        <v>0</v>
      </c>
      <c r="E104" s="77">
        <v>0</v>
      </c>
      <c r="F104" s="37">
        <v>0</v>
      </c>
      <c r="G104" s="50"/>
    </row>
    <row r="105" spans="1:24" x14ac:dyDescent="0.25">
      <c r="A105" s="98" t="s">
        <v>396</v>
      </c>
      <c r="B105" s="99"/>
      <c r="C105" s="77" t="s">
        <v>397</v>
      </c>
      <c r="D105" s="77">
        <v>1</v>
      </c>
      <c r="E105" s="77">
        <v>0</v>
      </c>
      <c r="F105" s="37">
        <f t="shared" si="6"/>
        <v>0</v>
      </c>
      <c r="G105" s="50"/>
    </row>
    <row r="106" spans="1:24" x14ac:dyDescent="0.25">
      <c r="A106" s="98" t="s">
        <v>398</v>
      </c>
      <c r="B106" s="99"/>
      <c r="C106" s="77" t="s">
        <v>208</v>
      </c>
      <c r="D106" s="77">
        <v>4100</v>
      </c>
      <c r="E106" s="77">
        <v>4100</v>
      </c>
      <c r="F106" s="37">
        <f t="shared" si="6"/>
        <v>1</v>
      </c>
      <c r="G106" s="50"/>
    </row>
    <row r="107" spans="1:24" x14ac:dyDescent="0.25">
      <c r="A107" s="98" t="s">
        <v>399</v>
      </c>
      <c r="B107" s="99"/>
      <c r="C107" s="77" t="s">
        <v>208</v>
      </c>
      <c r="D107" s="77">
        <v>1200</v>
      </c>
      <c r="E107" s="77">
        <v>0</v>
      </c>
      <c r="F107" s="37">
        <f t="shared" si="6"/>
        <v>0</v>
      </c>
      <c r="G107" s="50"/>
    </row>
    <row r="108" spans="1:24" ht="32.25" customHeight="1" x14ac:dyDescent="0.25">
      <c r="A108" s="98" t="s">
        <v>400</v>
      </c>
      <c r="B108" s="99"/>
      <c r="C108" s="77" t="s">
        <v>390</v>
      </c>
      <c r="D108" s="77">
        <v>3000</v>
      </c>
      <c r="E108" s="77">
        <v>0</v>
      </c>
      <c r="F108" s="37">
        <f t="shared" si="6"/>
        <v>0</v>
      </c>
      <c r="G108" s="50"/>
    </row>
    <row r="109" spans="1:24" ht="42.75" customHeight="1" x14ac:dyDescent="0.25">
      <c r="A109" s="98" t="s">
        <v>401</v>
      </c>
      <c r="B109" s="99"/>
      <c r="C109" s="77" t="s">
        <v>390</v>
      </c>
      <c r="D109" s="77">
        <v>600</v>
      </c>
      <c r="E109" s="77">
        <v>0</v>
      </c>
      <c r="F109" s="37">
        <f>E109/D109</f>
        <v>0</v>
      </c>
      <c r="G109" s="50"/>
    </row>
    <row r="110" spans="1:24" ht="28.5" customHeight="1" x14ac:dyDescent="0.25">
      <c r="A110" s="98" t="s">
        <v>402</v>
      </c>
      <c r="B110" s="99"/>
      <c r="C110" s="77" t="s">
        <v>154</v>
      </c>
      <c r="D110" s="77">
        <v>10</v>
      </c>
      <c r="E110" s="77">
        <v>0</v>
      </c>
      <c r="F110" s="37">
        <f t="shared" si="6"/>
        <v>0</v>
      </c>
      <c r="G110" s="50"/>
    </row>
    <row r="111" spans="1:24" ht="38.25" customHeight="1" x14ac:dyDescent="0.25">
      <c r="A111" s="71" t="s">
        <v>65</v>
      </c>
      <c r="B111" s="114" t="s">
        <v>162</v>
      </c>
      <c r="C111" s="115"/>
      <c r="D111" s="115"/>
      <c r="E111" s="134"/>
      <c r="F111" s="72">
        <f>AVERAGE(F112,F115,F118,F121,F124)</f>
        <v>0.18377967481549815</v>
      </c>
      <c r="G111" s="70"/>
    </row>
    <row r="112" spans="1:24" s="21" customFormat="1" ht="17.25" customHeight="1" x14ac:dyDescent="0.25">
      <c r="A112" s="95" t="s">
        <v>163</v>
      </c>
      <c r="B112" s="96"/>
      <c r="C112" s="96"/>
      <c r="D112" s="96"/>
      <c r="E112" s="97"/>
      <c r="F112" s="36">
        <f>AVERAGE(F113:F114)</f>
        <v>0</v>
      </c>
      <c r="G112" s="55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20"/>
      <c r="V112" s="20"/>
      <c r="W112" s="20"/>
      <c r="X112" s="20"/>
    </row>
    <row r="113" spans="1:24" ht="32.25" customHeight="1" x14ac:dyDescent="0.25">
      <c r="A113" s="98" t="s">
        <v>334</v>
      </c>
      <c r="B113" s="99"/>
      <c r="C113" s="53" t="s">
        <v>101</v>
      </c>
      <c r="D113" s="53">
        <v>80</v>
      </c>
      <c r="E113" s="53">
        <v>0</v>
      </c>
      <c r="F113" s="37">
        <f>E113/D113</f>
        <v>0</v>
      </c>
      <c r="G113" s="109"/>
    </row>
    <row r="114" spans="1:24" ht="17.25" customHeight="1" x14ac:dyDescent="0.25">
      <c r="A114" s="98" t="s">
        <v>335</v>
      </c>
      <c r="B114" s="99"/>
      <c r="C114" s="53" t="s">
        <v>101</v>
      </c>
      <c r="D114" s="53">
        <v>78</v>
      </c>
      <c r="E114" s="53">
        <v>0</v>
      </c>
      <c r="F114" s="37">
        <f t="shared" ref="F114" si="7">E114/D114</f>
        <v>0</v>
      </c>
      <c r="G114" s="120"/>
    </row>
    <row r="115" spans="1:24" s="21" customFormat="1" ht="17.25" customHeight="1" x14ac:dyDescent="0.25">
      <c r="A115" s="95" t="s">
        <v>164</v>
      </c>
      <c r="B115" s="96"/>
      <c r="C115" s="96"/>
      <c r="D115" s="96"/>
      <c r="E115" s="97"/>
      <c r="F115" s="36">
        <f>F117</f>
        <v>0</v>
      </c>
      <c r="G115" s="10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20"/>
      <c r="V115" s="20"/>
      <c r="W115" s="20"/>
      <c r="X115" s="20"/>
    </row>
    <row r="116" spans="1:24" s="21" customFormat="1" ht="30" customHeight="1" x14ac:dyDescent="0.25">
      <c r="A116" s="98" t="s">
        <v>336</v>
      </c>
      <c r="B116" s="143"/>
      <c r="C116" s="52" t="s">
        <v>208</v>
      </c>
      <c r="D116" s="52">
        <v>0</v>
      </c>
      <c r="E116" s="54">
        <v>0</v>
      </c>
      <c r="F116" s="37">
        <v>0</v>
      </c>
      <c r="G116" s="110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20"/>
      <c r="V116" s="20"/>
      <c r="W116" s="20"/>
      <c r="X116" s="20"/>
    </row>
    <row r="117" spans="1:24" ht="16.5" customHeight="1" x14ac:dyDescent="0.25">
      <c r="A117" s="98" t="s">
        <v>337</v>
      </c>
      <c r="B117" s="99"/>
      <c r="C117" s="53" t="s">
        <v>154</v>
      </c>
      <c r="D117" s="53">
        <v>0</v>
      </c>
      <c r="E117" s="53">
        <v>0</v>
      </c>
      <c r="F117" s="37">
        <v>0</v>
      </c>
      <c r="G117" s="120"/>
    </row>
    <row r="118" spans="1:24" s="21" customFormat="1" ht="17.25" customHeight="1" x14ac:dyDescent="0.25">
      <c r="A118" s="95" t="s">
        <v>165</v>
      </c>
      <c r="B118" s="96"/>
      <c r="C118" s="96"/>
      <c r="D118" s="96"/>
      <c r="E118" s="97"/>
      <c r="F118" s="36">
        <f>AVERAGE(F119:F120)</f>
        <v>0</v>
      </c>
      <c r="G118" s="55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20"/>
      <c r="V118" s="20"/>
      <c r="W118" s="20"/>
      <c r="X118" s="20"/>
    </row>
    <row r="119" spans="1:24" s="16" customFormat="1" ht="17.25" customHeight="1" x14ac:dyDescent="0.25">
      <c r="A119" s="98" t="s">
        <v>338</v>
      </c>
      <c r="B119" s="99"/>
      <c r="C119" s="53" t="s">
        <v>157</v>
      </c>
      <c r="D119" s="53">
        <v>0</v>
      </c>
      <c r="E119" s="53">
        <v>0</v>
      </c>
      <c r="F119" s="37">
        <v>0</v>
      </c>
      <c r="G119" s="128"/>
      <c r="H119" s="15"/>
      <c r="I119" s="1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4"/>
      <c r="V119" s="14"/>
      <c r="W119" s="14"/>
      <c r="X119" s="14"/>
    </row>
    <row r="120" spans="1:24" s="16" customFormat="1" ht="17.25" customHeight="1" x14ac:dyDescent="0.25">
      <c r="A120" s="98" t="s">
        <v>339</v>
      </c>
      <c r="B120" s="99"/>
      <c r="C120" s="53" t="s">
        <v>154</v>
      </c>
      <c r="D120" s="53">
        <v>2</v>
      </c>
      <c r="E120" s="53">
        <v>0</v>
      </c>
      <c r="F120" s="37">
        <f>E120/D120</f>
        <v>0</v>
      </c>
      <c r="G120" s="129"/>
      <c r="H120" s="15"/>
      <c r="I120" s="1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4"/>
      <c r="V120" s="14"/>
      <c r="W120" s="14"/>
      <c r="X120" s="14"/>
    </row>
    <row r="121" spans="1:24" s="16" customFormat="1" ht="17.25" customHeight="1" x14ac:dyDescent="0.25">
      <c r="A121" s="95" t="s">
        <v>165</v>
      </c>
      <c r="B121" s="96"/>
      <c r="C121" s="96"/>
      <c r="D121" s="96"/>
      <c r="E121" s="97"/>
      <c r="F121" s="36">
        <f>AVERAGE(F122:F123)</f>
        <v>0.11402713714637147</v>
      </c>
      <c r="G121" s="129"/>
      <c r="H121" s="15"/>
      <c r="I121" s="1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4"/>
      <c r="V121" s="14"/>
      <c r="W121" s="14"/>
      <c r="X121" s="14"/>
    </row>
    <row r="122" spans="1:24" s="16" customFormat="1" ht="17.25" customHeight="1" x14ac:dyDescent="0.25">
      <c r="A122" s="98" t="s">
        <v>340</v>
      </c>
      <c r="B122" s="99"/>
      <c r="C122" s="53" t="s">
        <v>341</v>
      </c>
      <c r="D122" s="53">
        <v>2601.6</v>
      </c>
      <c r="E122" s="53">
        <v>593.30600000000004</v>
      </c>
      <c r="F122" s="37">
        <f>E122/D122</f>
        <v>0.22805427429274294</v>
      </c>
      <c r="G122" s="129"/>
      <c r="H122" s="15"/>
      <c r="I122" s="1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4"/>
      <c r="V122" s="14"/>
      <c r="W122" s="14"/>
      <c r="X122" s="14"/>
    </row>
    <row r="123" spans="1:24" s="16" customFormat="1" ht="17.25" customHeight="1" x14ac:dyDescent="0.25">
      <c r="A123" s="98" t="s">
        <v>342</v>
      </c>
      <c r="B123" s="99"/>
      <c r="C123" s="53" t="s">
        <v>209</v>
      </c>
      <c r="D123" s="53">
        <v>0</v>
      </c>
      <c r="E123" s="53">
        <v>0</v>
      </c>
      <c r="F123" s="37">
        <v>0</v>
      </c>
      <c r="G123" s="129"/>
      <c r="H123" s="15"/>
      <c r="I123" s="1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4"/>
      <c r="V123" s="14"/>
      <c r="W123" s="14"/>
      <c r="X123" s="14"/>
    </row>
    <row r="124" spans="1:24" s="16" customFormat="1" ht="17.25" customHeight="1" x14ac:dyDescent="0.25">
      <c r="A124" s="95" t="s">
        <v>343</v>
      </c>
      <c r="B124" s="96"/>
      <c r="C124" s="96"/>
      <c r="D124" s="96"/>
      <c r="E124" s="97"/>
      <c r="F124" s="36">
        <f>AVERAGE(F125:F128)</f>
        <v>0.80487123693111928</v>
      </c>
      <c r="G124" s="129"/>
      <c r="H124" s="15"/>
      <c r="I124" s="1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4"/>
      <c r="V124" s="14"/>
      <c r="W124" s="14"/>
      <c r="X124" s="14"/>
    </row>
    <row r="125" spans="1:24" s="16" customFormat="1" ht="17.25" customHeight="1" x14ac:dyDescent="0.25">
      <c r="A125" s="98" t="s">
        <v>344</v>
      </c>
      <c r="B125" s="99"/>
      <c r="C125" s="53" t="s">
        <v>157</v>
      </c>
      <c r="D125" s="53">
        <v>171971</v>
      </c>
      <c r="E125" s="53">
        <v>171971</v>
      </c>
      <c r="F125" s="37">
        <f>E125/D125</f>
        <v>1</v>
      </c>
      <c r="G125" s="129"/>
      <c r="H125" s="15"/>
      <c r="I125" s="1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4"/>
      <c r="V125" s="14"/>
      <c r="W125" s="14"/>
      <c r="X125" s="14"/>
    </row>
    <row r="126" spans="1:24" s="16" customFormat="1" ht="35.25" customHeight="1" x14ac:dyDescent="0.25">
      <c r="A126" s="98" t="s">
        <v>158</v>
      </c>
      <c r="B126" s="99"/>
      <c r="C126" s="53" t="s">
        <v>101</v>
      </c>
      <c r="D126" s="53">
        <v>100</v>
      </c>
      <c r="E126" s="53">
        <v>100</v>
      </c>
      <c r="F126" s="37">
        <f>E126/D126</f>
        <v>1</v>
      </c>
      <c r="G126" s="129"/>
      <c r="H126" s="15"/>
      <c r="I126" s="1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4"/>
      <c r="V126" s="14"/>
      <c r="W126" s="14"/>
      <c r="X126" s="14"/>
    </row>
    <row r="127" spans="1:24" s="16" customFormat="1" ht="17.25" customHeight="1" x14ac:dyDescent="0.25">
      <c r="A127" s="98" t="s">
        <v>159</v>
      </c>
      <c r="B127" s="99"/>
      <c r="C127" s="53" t="s">
        <v>160</v>
      </c>
      <c r="D127" s="53">
        <v>867.2</v>
      </c>
      <c r="E127" s="53">
        <v>305.03899999999999</v>
      </c>
      <c r="F127" s="37">
        <f>E127/D127</f>
        <v>0.35175161439114389</v>
      </c>
      <c r="G127" s="129"/>
      <c r="H127" s="15"/>
      <c r="I127" s="1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4"/>
      <c r="V127" s="14"/>
      <c r="W127" s="14"/>
      <c r="X127" s="14"/>
    </row>
    <row r="128" spans="1:24" s="16" customFormat="1" ht="17.25" customHeight="1" x14ac:dyDescent="0.25">
      <c r="A128" s="98" t="s">
        <v>161</v>
      </c>
      <c r="B128" s="99"/>
      <c r="C128" s="53" t="s">
        <v>101</v>
      </c>
      <c r="D128" s="53">
        <v>75</v>
      </c>
      <c r="E128" s="53">
        <v>65.08</v>
      </c>
      <c r="F128" s="37">
        <f>E128/D128</f>
        <v>0.86773333333333336</v>
      </c>
      <c r="G128" s="130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4"/>
      <c r="V128" s="14"/>
      <c r="W128" s="14"/>
      <c r="X128" s="14"/>
    </row>
    <row r="129" spans="1:7" ht="18.75" customHeight="1" x14ac:dyDescent="0.25">
      <c r="A129" s="74" t="s">
        <v>66</v>
      </c>
      <c r="B129" s="100" t="s">
        <v>167</v>
      </c>
      <c r="C129" s="100"/>
      <c r="D129" s="100"/>
      <c r="E129" s="100"/>
      <c r="F129" s="72">
        <f>AVERAGE(F130:F130)</f>
        <v>0</v>
      </c>
      <c r="G129" s="70"/>
    </row>
    <row r="130" spans="1:7" ht="30" customHeight="1" x14ac:dyDescent="0.25">
      <c r="A130" s="98" t="s">
        <v>323</v>
      </c>
      <c r="B130" s="99"/>
      <c r="C130" s="49" t="s">
        <v>154</v>
      </c>
      <c r="D130" s="49">
        <v>3</v>
      </c>
      <c r="E130" s="49">
        <v>0</v>
      </c>
      <c r="F130" s="37">
        <f>E130/D130</f>
        <v>0</v>
      </c>
      <c r="G130" s="50"/>
    </row>
    <row r="131" spans="1:7" ht="41.25" customHeight="1" x14ac:dyDescent="0.25">
      <c r="A131" s="74" t="s">
        <v>67</v>
      </c>
      <c r="B131" s="100" t="s">
        <v>168</v>
      </c>
      <c r="C131" s="100"/>
      <c r="D131" s="100"/>
      <c r="E131" s="100"/>
      <c r="F131" s="72">
        <f>AVERAGE(F132:F140)</f>
        <v>0.99636803760458492</v>
      </c>
      <c r="G131" s="70"/>
    </row>
    <row r="132" spans="1:7" ht="32.25" customHeight="1" x14ac:dyDescent="0.25">
      <c r="A132" s="98" t="s">
        <v>244</v>
      </c>
      <c r="B132" s="99"/>
      <c r="C132" s="25" t="s">
        <v>154</v>
      </c>
      <c r="D132" s="25">
        <v>1</v>
      </c>
      <c r="E132" s="25">
        <v>0</v>
      </c>
      <c r="F132" s="37">
        <f>E132/D132</f>
        <v>0</v>
      </c>
      <c r="G132" s="154" t="s">
        <v>95</v>
      </c>
    </row>
    <row r="133" spans="1:7" ht="32.25" customHeight="1" x14ac:dyDescent="0.25">
      <c r="A133" s="98" t="s">
        <v>245</v>
      </c>
      <c r="B133" s="99"/>
      <c r="C133" s="25" t="s">
        <v>154</v>
      </c>
      <c r="D133" s="25">
        <v>17</v>
      </c>
      <c r="E133" s="25">
        <v>13</v>
      </c>
      <c r="F133" s="37">
        <f>E133/D133</f>
        <v>0.76470588235294112</v>
      </c>
      <c r="G133" s="155"/>
    </row>
    <row r="134" spans="1:7" ht="32.25" customHeight="1" x14ac:dyDescent="0.25">
      <c r="A134" s="98" t="s">
        <v>246</v>
      </c>
      <c r="B134" s="99"/>
      <c r="C134" s="25" t="s">
        <v>154</v>
      </c>
      <c r="D134" s="25">
        <v>85</v>
      </c>
      <c r="E134" s="25">
        <v>20</v>
      </c>
      <c r="F134" s="37">
        <f>E134/D134</f>
        <v>0.23529411764705882</v>
      </c>
      <c r="G134" s="155"/>
    </row>
    <row r="135" spans="1:7" ht="32.25" customHeight="1" x14ac:dyDescent="0.25">
      <c r="A135" s="98" t="s">
        <v>247</v>
      </c>
      <c r="B135" s="99"/>
      <c r="C135" s="25" t="s">
        <v>154</v>
      </c>
      <c r="D135" s="25">
        <v>4</v>
      </c>
      <c r="E135" s="25">
        <v>1</v>
      </c>
      <c r="F135" s="37">
        <f>E135/D135</f>
        <v>0.25</v>
      </c>
      <c r="G135" s="155"/>
    </row>
    <row r="136" spans="1:7" ht="32.25" customHeight="1" x14ac:dyDescent="0.25">
      <c r="A136" s="98" t="s">
        <v>248</v>
      </c>
      <c r="B136" s="99"/>
      <c r="C136" s="25" t="s">
        <v>154</v>
      </c>
      <c r="D136" s="25">
        <v>13</v>
      </c>
      <c r="E136" s="25">
        <v>43</v>
      </c>
      <c r="F136" s="37">
        <f>E136/D136</f>
        <v>3.3076923076923075</v>
      </c>
      <c r="G136" s="155"/>
    </row>
    <row r="137" spans="1:7" ht="37.5" customHeight="1" x14ac:dyDescent="0.25">
      <c r="A137" s="98" t="s">
        <v>249</v>
      </c>
      <c r="B137" s="99"/>
      <c r="C137" s="25" t="s">
        <v>101</v>
      </c>
      <c r="D137" s="25">
        <v>1.5</v>
      </c>
      <c r="E137" s="25">
        <v>1</v>
      </c>
      <c r="F137" s="37">
        <f>D137/E137</f>
        <v>1.5</v>
      </c>
      <c r="G137" s="155"/>
    </row>
    <row r="138" spans="1:7" ht="37.5" customHeight="1" x14ac:dyDescent="0.25">
      <c r="A138" s="98" t="s">
        <v>250</v>
      </c>
      <c r="B138" s="99"/>
      <c r="C138" s="25" t="s">
        <v>154</v>
      </c>
      <c r="D138" s="25">
        <v>58</v>
      </c>
      <c r="E138" s="25">
        <v>103</v>
      </c>
      <c r="F138" s="37">
        <f>E138/D138</f>
        <v>1.7758620689655173</v>
      </c>
      <c r="G138" s="155"/>
    </row>
    <row r="139" spans="1:7" ht="49.5" customHeight="1" x14ac:dyDescent="0.25">
      <c r="A139" s="98" t="s">
        <v>251</v>
      </c>
      <c r="B139" s="99"/>
      <c r="C139" s="25" t="s">
        <v>101</v>
      </c>
      <c r="D139" s="25">
        <v>100</v>
      </c>
      <c r="E139" s="25">
        <v>100</v>
      </c>
      <c r="F139" s="37">
        <f>E139/D139</f>
        <v>1</v>
      </c>
      <c r="G139" s="110"/>
    </row>
    <row r="140" spans="1:7" ht="32.25" customHeight="1" x14ac:dyDescent="0.25">
      <c r="A140" s="98" t="s">
        <v>252</v>
      </c>
      <c r="B140" s="99"/>
      <c r="C140" s="25" t="s">
        <v>154</v>
      </c>
      <c r="D140" s="25">
        <v>157</v>
      </c>
      <c r="E140" s="25">
        <v>21</v>
      </c>
      <c r="F140" s="37">
        <f>E140/D140</f>
        <v>0.13375796178343949</v>
      </c>
      <c r="G140" s="120"/>
    </row>
    <row r="141" spans="1:7" ht="21" customHeight="1" x14ac:dyDescent="0.25">
      <c r="A141" s="71" t="s">
        <v>68</v>
      </c>
      <c r="B141" s="100" t="s">
        <v>169</v>
      </c>
      <c r="C141" s="100"/>
      <c r="D141" s="100"/>
      <c r="E141" s="100"/>
      <c r="F141" s="75">
        <f>AVERAGE(F142:F152)</f>
        <v>0.89915243634833919</v>
      </c>
      <c r="G141" s="70"/>
    </row>
    <row r="142" spans="1:7" ht="32.25" customHeight="1" x14ac:dyDescent="0.25">
      <c r="A142" s="98" t="s">
        <v>170</v>
      </c>
      <c r="B142" s="99"/>
      <c r="C142" s="25" t="s">
        <v>101</v>
      </c>
      <c r="D142" s="25">
        <v>7.7</v>
      </c>
      <c r="E142" s="25">
        <v>8.34</v>
      </c>
      <c r="F142" s="37">
        <f>E142/D142</f>
        <v>1.0831168831168831</v>
      </c>
      <c r="G142" s="109"/>
    </row>
    <row r="143" spans="1:7" ht="49.5" customHeight="1" x14ac:dyDescent="0.25">
      <c r="A143" s="101" t="s">
        <v>223</v>
      </c>
      <c r="B143" s="102"/>
      <c r="C143" s="24" t="s">
        <v>101</v>
      </c>
      <c r="D143" s="24">
        <v>61.5</v>
      </c>
      <c r="E143" s="25">
        <v>61.5</v>
      </c>
      <c r="F143" s="37">
        <f>E143/D143</f>
        <v>1</v>
      </c>
      <c r="G143" s="110"/>
    </row>
    <row r="144" spans="1:7" ht="34.5" customHeight="1" x14ac:dyDescent="0.25">
      <c r="A144" s="98" t="s">
        <v>224</v>
      </c>
      <c r="B144" s="99"/>
      <c r="C144" s="25" t="s">
        <v>101</v>
      </c>
      <c r="D144" s="25">
        <v>31.9</v>
      </c>
      <c r="E144" s="25">
        <v>31.9</v>
      </c>
      <c r="F144" s="37">
        <f t="shared" ref="F144:F152" si="8">E144/D144</f>
        <v>1</v>
      </c>
      <c r="G144" s="110"/>
    </row>
    <row r="145" spans="1:7" ht="20.25" customHeight="1" x14ac:dyDescent="0.25">
      <c r="A145" s="98" t="s">
        <v>171</v>
      </c>
      <c r="B145" s="99"/>
      <c r="C145" s="25" t="s">
        <v>101</v>
      </c>
      <c r="D145" s="25">
        <v>100</v>
      </c>
      <c r="E145" s="25">
        <v>100</v>
      </c>
      <c r="F145" s="37">
        <f t="shared" si="8"/>
        <v>1</v>
      </c>
      <c r="G145" s="110"/>
    </row>
    <row r="146" spans="1:7" ht="32.25" customHeight="1" x14ac:dyDescent="0.25">
      <c r="A146" s="98" t="s">
        <v>225</v>
      </c>
      <c r="B146" s="99"/>
      <c r="C146" s="25" t="s">
        <v>101</v>
      </c>
      <c r="D146" s="25">
        <v>39</v>
      </c>
      <c r="E146" s="25">
        <v>38.299999999999997</v>
      </c>
      <c r="F146" s="37">
        <f t="shared" si="8"/>
        <v>0.982051282051282</v>
      </c>
      <c r="G146" s="110"/>
    </row>
    <row r="147" spans="1:7" ht="32.25" customHeight="1" x14ac:dyDescent="0.25">
      <c r="A147" s="98" t="s">
        <v>226</v>
      </c>
      <c r="B147" s="99"/>
      <c r="C147" s="25" t="s">
        <v>101</v>
      </c>
      <c r="D147" s="25">
        <v>77</v>
      </c>
      <c r="E147" s="25">
        <v>77.7</v>
      </c>
      <c r="F147" s="37">
        <f t="shared" si="8"/>
        <v>1.009090909090909</v>
      </c>
      <c r="G147" s="110"/>
    </row>
    <row r="148" spans="1:7" ht="77.25" customHeight="1" x14ac:dyDescent="0.25">
      <c r="A148" s="98" t="s">
        <v>227</v>
      </c>
      <c r="B148" s="99"/>
      <c r="C148" s="25" t="s">
        <v>101</v>
      </c>
      <c r="D148" s="25">
        <v>71</v>
      </c>
      <c r="E148" s="25">
        <v>83.9</v>
      </c>
      <c r="F148" s="37">
        <f t="shared" si="8"/>
        <v>1.1816901408450704</v>
      </c>
      <c r="G148" s="110"/>
    </row>
    <row r="149" spans="1:7" ht="32.25" customHeight="1" x14ac:dyDescent="0.25">
      <c r="A149" s="98" t="s">
        <v>228</v>
      </c>
      <c r="B149" s="99"/>
      <c r="C149" s="25" t="s">
        <v>101</v>
      </c>
      <c r="D149" s="25">
        <v>71</v>
      </c>
      <c r="E149" s="25">
        <v>71</v>
      </c>
      <c r="F149" s="37">
        <f t="shared" si="8"/>
        <v>1</v>
      </c>
      <c r="G149" s="110"/>
    </row>
    <row r="150" spans="1:7" ht="34.5" customHeight="1" x14ac:dyDescent="0.25">
      <c r="A150" s="101" t="s">
        <v>229</v>
      </c>
      <c r="B150" s="102"/>
      <c r="C150" s="25" t="s">
        <v>120</v>
      </c>
      <c r="D150" s="25">
        <v>111</v>
      </c>
      <c r="E150" s="24">
        <v>42</v>
      </c>
      <c r="F150" s="37">
        <f t="shared" si="8"/>
        <v>0.3783783783783784</v>
      </c>
      <c r="G150" s="110"/>
    </row>
    <row r="151" spans="1:7" ht="45.75" customHeight="1" x14ac:dyDescent="0.25">
      <c r="A151" s="98" t="s">
        <v>230</v>
      </c>
      <c r="B151" s="99"/>
      <c r="C151" s="25" t="s">
        <v>101</v>
      </c>
      <c r="D151" s="25">
        <v>2</v>
      </c>
      <c r="E151" s="25">
        <v>2.1</v>
      </c>
      <c r="F151" s="37">
        <f t="shared" si="8"/>
        <v>1.05</v>
      </c>
      <c r="G151" s="110"/>
    </row>
    <row r="152" spans="1:7" ht="35.25" customHeight="1" x14ac:dyDescent="0.25">
      <c r="A152" s="98" t="s">
        <v>231</v>
      </c>
      <c r="B152" s="99"/>
      <c r="C152" s="25" t="s">
        <v>120</v>
      </c>
      <c r="D152" s="25">
        <v>63</v>
      </c>
      <c r="E152" s="25">
        <v>13</v>
      </c>
      <c r="F152" s="37">
        <f t="shared" si="8"/>
        <v>0.20634920634920634</v>
      </c>
      <c r="G152" s="110"/>
    </row>
    <row r="153" spans="1:7" ht="20.25" customHeight="1" x14ac:dyDescent="0.25">
      <c r="A153" s="74" t="s">
        <v>69</v>
      </c>
      <c r="B153" s="100" t="s">
        <v>172</v>
      </c>
      <c r="C153" s="100"/>
      <c r="D153" s="100"/>
      <c r="E153" s="100"/>
      <c r="F153" s="72">
        <f>AVERAGE(F154:F165)</f>
        <v>0.38926283872603307</v>
      </c>
      <c r="G153" s="70"/>
    </row>
    <row r="154" spans="1:7" ht="49.5" customHeight="1" x14ac:dyDescent="0.25">
      <c r="A154" s="98" t="s">
        <v>297</v>
      </c>
      <c r="B154" s="99"/>
      <c r="C154" s="25" t="s">
        <v>120</v>
      </c>
      <c r="D154" s="25">
        <v>1553</v>
      </c>
      <c r="E154" s="39">
        <v>1020</v>
      </c>
      <c r="F154" s="37">
        <f>E154/D154</f>
        <v>0.65679330328396657</v>
      </c>
      <c r="G154" s="128" t="s">
        <v>309</v>
      </c>
    </row>
    <row r="155" spans="1:7" ht="31.5" customHeight="1" x14ac:dyDescent="0.25">
      <c r="A155" s="98" t="s">
        <v>298</v>
      </c>
      <c r="B155" s="99"/>
      <c r="C155" s="25" t="s">
        <v>101</v>
      </c>
      <c r="D155" s="25">
        <v>22</v>
      </c>
      <c r="E155" s="39">
        <v>15</v>
      </c>
      <c r="F155" s="37">
        <f t="shared" ref="F155:F165" si="9">E155/D155</f>
        <v>0.68181818181818177</v>
      </c>
      <c r="G155" s="129"/>
    </row>
    <row r="156" spans="1:7" ht="31.5" customHeight="1" x14ac:dyDescent="0.25">
      <c r="A156" s="98" t="s">
        <v>299</v>
      </c>
      <c r="B156" s="99"/>
      <c r="C156" s="25" t="s">
        <v>154</v>
      </c>
      <c r="D156" s="25">
        <v>2</v>
      </c>
      <c r="E156" s="39"/>
      <c r="F156" s="37">
        <f t="shared" si="9"/>
        <v>0</v>
      </c>
      <c r="G156" s="129"/>
    </row>
    <row r="157" spans="1:7" ht="31.5" customHeight="1" x14ac:dyDescent="0.25">
      <c r="A157" s="98" t="s">
        <v>300</v>
      </c>
      <c r="B157" s="99"/>
      <c r="C157" s="25" t="s">
        <v>120</v>
      </c>
      <c r="D157" s="25">
        <v>1761</v>
      </c>
      <c r="E157" s="39">
        <v>950</v>
      </c>
      <c r="F157" s="37">
        <f t="shared" si="9"/>
        <v>0.5394662123793299</v>
      </c>
      <c r="G157" s="129"/>
    </row>
    <row r="158" spans="1:7" ht="31.5" customHeight="1" x14ac:dyDescent="0.25">
      <c r="A158" s="98" t="s">
        <v>301</v>
      </c>
      <c r="B158" s="99"/>
      <c r="C158" s="25" t="s">
        <v>154</v>
      </c>
      <c r="D158" s="25">
        <v>1</v>
      </c>
      <c r="E158" s="39"/>
      <c r="F158" s="37">
        <f t="shared" si="9"/>
        <v>0</v>
      </c>
      <c r="G158" s="129"/>
    </row>
    <row r="159" spans="1:7" ht="35.25" customHeight="1" x14ac:dyDescent="0.25">
      <c r="A159" s="98" t="s">
        <v>302</v>
      </c>
      <c r="B159" s="99"/>
      <c r="C159" s="25" t="s">
        <v>120</v>
      </c>
      <c r="D159" s="25">
        <v>150</v>
      </c>
      <c r="E159" s="39">
        <v>160</v>
      </c>
      <c r="F159" s="37">
        <f t="shared" si="9"/>
        <v>1.0666666666666667</v>
      </c>
      <c r="G159" s="129"/>
    </row>
    <row r="160" spans="1:7" ht="40.5" customHeight="1" x14ac:dyDescent="0.25">
      <c r="A160" s="98" t="s">
        <v>303</v>
      </c>
      <c r="B160" s="99"/>
      <c r="C160" s="25" t="s">
        <v>209</v>
      </c>
      <c r="D160" s="25">
        <v>27</v>
      </c>
      <c r="E160" s="39">
        <v>11</v>
      </c>
      <c r="F160" s="37">
        <f t="shared" si="9"/>
        <v>0.40740740740740738</v>
      </c>
      <c r="G160" s="129"/>
    </row>
    <row r="161" spans="1:7" ht="49.5" customHeight="1" x14ac:dyDescent="0.25">
      <c r="A161" s="98" t="s">
        <v>304</v>
      </c>
      <c r="B161" s="99"/>
      <c r="C161" s="25" t="s">
        <v>209</v>
      </c>
      <c r="D161" s="25">
        <v>9</v>
      </c>
      <c r="E161" s="39"/>
      <c r="F161" s="37">
        <f t="shared" si="9"/>
        <v>0</v>
      </c>
      <c r="G161" s="129"/>
    </row>
    <row r="162" spans="1:7" ht="63" customHeight="1" x14ac:dyDescent="0.25">
      <c r="A162" s="98" t="s">
        <v>305</v>
      </c>
      <c r="B162" s="99"/>
      <c r="C162" s="25" t="s">
        <v>120</v>
      </c>
      <c r="D162" s="25">
        <v>135</v>
      </c>
      <c r="E162" s="39"/>
      <c r="F162" s="37">
        <f t="shared" si="9"/>
        <v>0</v>
      </c>
      <c r="G162" s="129"/>
    </row>
    <row r="163" spans="1:7" ht="31.5" customHeight="1" x14ac:dyDescent="0.25">
      <c r="A163" s="98" t="s">
        <v>306</v>
      </c>
      <c r="B163" s="99"/>
      <c r="C163" s="25" t="s">
        <v>154</v>
      </c>
      <c r="D163" s="25">
        <v>56</v>
      </c>
      <c r="E163" s="39">
        <v>59</v>
      </c>
      <c r="F163" s="37">
        <f t="shared" si="9"/>
        <v>1.0535714285714286</v>
      </c>
      <c r="G163" s="129"/>
    </row>
    <row r="164" spans="1:7" ht="31.5" customHeight="1" x14ac:dyDescent="0.25">
      <c r="A164" s="98" t="s">
        <v>307</v>
      </c>
      <c r="B164" s="99"/>
      <c r="C164" s="25" t="s">
        <v>154</v>
      </c>
      <c r="D164" s="25">
        <v>157</v>
      </c>
      <c r="E164" s="39">
        <v>29</v>
      </c>
      <c r="F164" s="37">
        <f t="shared" si="9"/>
        <v>0.18471337579617833</v>
      </c>
      <c r="G164" s="129"/>
    </row>
    <row r="165" spans="1:7" ht="50.25" customHeight="1" x14ac:dyDescent="0.25">
      <c r="A165" s="98" t="s">
        <v>308</v>
      </c>
      <c r="B165" s="99"/>
      <c r="C165" s="25" t="s">
        <v>120</v>
      </c>
      <c r="D165" s="25">
        <v>89200</v>
      </c>
      <c r="E165" s="39">
        <v>7200</v>
      </c>
      <c r="F165" s="37">
        <f t="shared" si="9"/>
        <v>8.0717488789237665E-2</v>
      </c>
      <c r="G165" s="130"/>
    </row>
    <row r="166" spans="1:7" ht="18.75" customHeight="1" x14ac:dyDescent="0.25">
      <c r="A166" s="74" t="s">
        <v>70</v>
      </c>
      <c r="B166" s="100" t="s">
        <v>173</v>
      </c>
      <c r="C166" s="100"/>
      <c r="D166" s="100"/>
      <c r="E166" s="100"/>
      <c r="F166" s="72">
        <f>AVERAGE(F167:F174)</f>
        <v>3.125E-2</v>
      </c>
      <c r="G166" s="70"/>
    </row>
    <row r="167" spans="1:7" ht="30.75" customHeight="1" x14ac:dyDescent="0.25">
      <c r="A167" s="98" t="s">
        <v>365</v>
      </c>
      <c r="B167" s="99"/>
      <c r="C167" s="59" t="s">
        <v>205</v>
      </c>
      <c r="D167" s="59">
        <v>500</v>
      </c>
      <c r="E167" s="59">
        <v>0</v>
      </c>
      <c r="F167" s="37">
        <f t="shared" ref="F167:F172" si="10">E167/D167</f>
        <v>0</v>
      </c>
      <c r="G167" s="40"/>
    </row>
    <row r="168" spans="1:7" ht="34.5" customHeight="1" x14ac:dyDescent="0.25">
      <c r="A168" s="98" t="s">
        <v>366</v>
      </c>
      <c r="B168" s="99"/>
      <c r="C168" s="59" t="s">
        <v>217</v>
      </c>
      <c r="D168" s="59">
        <v>100</v>
      </c>
      <c r="E168" s="59">
        <v>25</v>
      </c>
      <c r="F168" s="37">
        <f t="shared" si="10"/>
        <v>0.25</v>
      </c>
      <c r="G168" s="40"/>
    </row>
    <row r="169" spans="1:7" ht="32.25" customHeight="1" x14ac:dyDescent="0.25">
      <c r="A169" s="98" t="s">
        <v>367</v>
      </c>
      <c r="B169" s="99"/>
      <c r="C169" s="59" t="s">
        <v>368</v>
      </c>
      <c r="D169" s="59">
        <v>9000</v>
      </c>
      <c r="E169" s="59">
        <v>0</v>
      </c>
      <c r="F169" s="37">
        <f t="shared" si="10"/>
        <v>0</v>
      </c>
      <c r="G169" s="40"/>
    </row>
    <row r="170" spans="1:7" ht="30.75" customHeight="1" x14ac:dyDescent="0.25">
      <c r="A170" s="98" t="s">
        <v>369</v>
      </c>
      <c r="B170" s="99"/>
      <c r="C170" s="59" t="s">
        <v>368</v>
      </c>
      <c r="D170" s="59">
        <v>2000</v>
      </c>
      <c r="E170" s="59">
        <v>0</v>
      </c>
      <c r="F170" s="37">
        <f t="shared" si="10"/>
        <v>0</v>
      </c>
      <c r="G170" s="40"/>
    </row>
    <row r="171" spans="1:7" ht="34.5" customHeight="1" x14ac:dyDescent="0.25">
      <c r="A171" s="98" t="s">
        <v>370</v>
      </c>
      <c r="B171" s="99"/>
      <c r="C171" s="59" t="s">
        <v>209</v>
      </c>
      <c r="D171" s="59">
        <v>30</v>
      </c>
      <c r="E171" s="59">
        <v>0</v>
      </c>
      <c r="F171" s="37">
        <f t="shared" si="10"/>
        <v>0</v>
      </c>
      <c r="G171" s="40"/>
    </row>
    <row r="172" spans="1:7" ht="29.25" customHeight="1" x14ac:dyDescent="0.25">
      <c r="A172" s="98" t="s">
        <v>371</v>
      </c>
      <c r="B172" s="99"/>
      <c r="C172" s="59" t="s">
        <v>205</v>
      </c>
      <c r="D172" s="59">
        <v>489</v>
      </c>
      <c r="E172" s="59">
        <v>0</v>
      </c>
      <c r="F172" s="37">
        <f t="shared" si="10"/>
        <v>0</v>
      </c>
      <c r="G172" s="40"/>
    </row>
    <row r="173" spans="1:7" ht="29.25" customHeight="1" x14ac:dyDescent="0.25">
      <c r="A173" s="98" t="s">
        <v>372</v>
      </c>
      <c r="B173" s="99"/>
      <c r="C173" s="59" t="s">
        <v>209</v>
      </c>
      <c r="D173" s="59">
        <v>20</v>
      </c>
      <c r="E173" s="59">
        <v>0</v>
      </c>
      <c r="F173" s="37">
        <f t="shared" ref="F173:F174" si="11">E173/D173</f>
        <v>0</v>
      </c>
      <c r="G173" s="40"/>
    </row>
    <row r="174" spans="1:7" ht="76.5" customHeight="1" x14ac:dyDescent="0.25">
      <c r="A174" s="98" t="s">
        <v>373</v>
      </c>
      <c r="B174" s="99"/>
      <c r="C174" s="59" t="s">
        <v>209</v>
      </c>
      <c r="D174" s="59">
        <v>1</v>
      </c>
      <c r="E174" s="59">
        <v>0</v>
      </c>
      <c r="F174" s="37">
        <f t="shared" si="11"/>
        <v>0</v>
      </c>
      <c r="G174" s="40"/>
    </row>
    <row r="175" spans="1:7" ht="18.75" customHeight="1" x14ac:dyDescent="0.25">
      <c r="A175" s="71" t="s">
        <v>71</v>
      </c>
      <c r="B175" s="114" t="s">
        <v>175</v>
      </c>
      <c r="C175" s="115"/>
      <c r="D175" s="115"/>
      <c r="E175" s="115"/>
      <c r="F175" s="72">
        <f>AVERAGE(F176:F183)</f>
        <v>0.28067857142857144</v>
      </c>
      <c r="G175" s="70"/>
    </row>
    <row r="176" spans="1:7" ht="21.75" customHeight="1" x14ac:dyDescent="0.25">
      <c r="A176" s="98" t="s">
        <v>176</v>
      </c>
      <c r="B176" s="99"/>
      <c r="C176" s="25" t="s">
        <v>236</v>
      </c>
      <c r="D176" s="25">
        <v>2</v>
      </c>
      <c r="E176" s="25">
        <v>0</v>
      </c>
      <c r="F176" s="37">
        <f>E176/D176</f>
        <v>0</v>
      </c>
      <c r="G176" s="109"/>
    </row>
    <row r="177" spans="1:7" ht="33.75" customHeight="1" x14ac:dyDescent="0.25">
      <c r="A177" s="98" t="s">
        <v>237</v>
      </c>
      <c r="B177" s="99"/>
      <c r="C177" s="25" t="s">
        <v>236</v>
      </c>
      <c r="D177" s="25">
        <v>2</v>
      </c>
      <c r="E177" s="25">
        <v>0</v>
      </c>
      <c r="F177" s="37">
        <f>E177/D177</f>
        <v>0</v>
      </c>
      <c r="G177" s="110"/>
    </row>
    <row r="178" spans="1:7" ht="31.5" customHeight="1" x14ac:dyDescent="0.25">
      <c r="A178" s="98" t="s">
        <v>238</v>
      </c>
      <c r="B178" s="99"/>
      <c r="C178" s="25" t="s">
        <v>236</v>
      </c>
      <c r="D178" s="25">
        <v>10</v>
      </c>
      <c r="E178" s="25">
        <v>0</v>
      </c>
      <c r="F178" s="37">
        <f t="shared" ref="F178:F183" si="12">E178/D178</f>
        <v>0</v>
      </c>
      <c r="G178" s="110"/>
    </row>
    <row r="179" spans="1:7" ht="33.75" customHeight="1" x14ac:dyDescent="0.25">
      <c r="A179" s="98" t="s">
        <v>179</v>
      </c>
      <c r="B179" s="99"/>
      <c r="C179" s="25" t="s">
        <v>236</v>
      </c>
      <c r="D179" s="25">
        <v>10500</v>
      </c>
      <c r="E179" s="25">
        <v>2577</v>
      </c>
      <c r="F179" s="37">
        <f t="shared" si="12"/>
        <v>0.24542857142857144</v>
      </c>
      <c r="G179" s="110"/>
    </row>
    <row r="180" spans="1:7" ht="33" customHeight="1" x14ac:dyDescent="0.25">
      <c r="A180" s="98" t="s">
        <v>239</v>
      </c>
      <c r="B180" s="99"/>
      <c r="C180" s="25" t="s">
        <v>154</v>
      </c>
      <c r="D180" s="25">
        <v>17</v>
      </c>
      <c r="E180" s="25">
        <v>0</v>
      </c>
      <c r="F180" s="37">
        <f t="shared" si="12"/>
        <v>0</v>
      </c>
      <c r="G180" s="110"/>
    </row>
    <row r="181" spans="1:7" ht="33" customHeight="1" x14ac:dyDescent="0.25">
      <c r="A181" s="98" t="s">
        <v>240</v>
      </c>
      <c r="B181" s="99"/>
      <c r="C181" s="25" t="s">
        <v>236</v>
      </c>
      <c r="D181" s="25">
        <v>140</v>
      </c>
      <c r="E181" s="25">
        <v>0</v>
      </c>
      <c r="F181" s="37">
        <f t="shared" si="12"/>
        <v>0</v>
      </c>
      <c r="G181" s="110"/>
    </row>
    <row r="182" spans="1:7" ht="33" customHeight="1" x14ac:dyDescent="0.25">
      <c r="A182" s="98" t="s">
        <v>241</v>
      </c>
      <c r="B182" s="99"/>
      <c r="C182" s="25" t="s">
        <v>101</v>
      </c>
      <c r="D182" s="25">
        <v>100</v>
      </c>
      <c r="E182" s="25">
        <v>100</v>
      </c>
      <c r="F182" s="37">
        <f t="shared" si="12"/>
        <v>1</v>
      </c>
      <c r="G182" s="110"/>
    </row>
    <row r="183" spans="1:7" ht="50.25" customHeight="1" x14ac:dyDescent="0.25">
      <c r="A183" s="98" t="s">
        <v>242</v>
      </c>
      <c r="B183" s="99"/>
      <c r="C183" s="25" t="s">
        <v>101</v>
      </c>
      <c r="D183" s="25">
        <v>100</v>
      </c>
      <c r="E183" s="25">
        <v>100</v>
      </c>
      <c r="F183" s="37">
        <f t="shared" si="12"/>
        <v>1</v>
      </c>
      <c r="G183" s="120"/>
    </row>
    <row r="184" spans="1:7" ht="18.75" customHeight="1" x14ac:dyDescent="0.25">
      <c r="A184" s="71" t="s">
        <v>72</v>
      </c>
      <c r="B184" s="114" t="s">
        <v>180</v>
      </c>
      <c r="C184" s="115"/>
      <c r="D184" s="115"/>
      <c r="E184" s="115"/>
      <c r="F184" s="72">
        <f>AVERAGE(F185:F196)</f>
        <v>0.63636363636363635</v>
      </c>
      <c r="G184" s="70"/>
    </row>
    <row r="185" spans="1:7" ht="62.25" customHeight="1" x14ac:dyDescent="0.25">
      <c r="A185" s="98" t="s">
        <v>181</v>
      </c>
      <c r="B185" s="99"/>
      <c r="C185" s="80" t="s">
        <v>101</v>
      </c>
      <c r="D185" s="80">
        <v>100</v>
      </c>
      <c r="E185" s="80">
        <v>100</v>
      </c>
      <c r="F185" s="89">
        <f>E185/D185</f>
        <v>1</v>
      </c>
      <c r="G185" s="123"/>
    </row>
    <row r="186" spans="1:7" ht="33" customHeight="1" x14ac:dyDescent="0.25">
      <c r="A186" s="98" t="s">
        <v>182</v>
      </c>
      <c r="B186" s="99"/>
      <c r="C186" s="80" t="s">
        <v>183</v>
      </c>
      <c r="D186" s="80">
        <v>80</v>
      </c>
      <c r="E186" s="80">
        <v>0</v>
      </c>
      <c r="F186" s="89">
        <f t="shared" ref="F186:F196" si="13">E186/D186</f>
        <v>0</v>
      </c>
      <c r="G186" s="124"/>
    </row>
    <row r="187" spans="1:7" ht="31.5" customHeight="1" x14ac:dyDescent="0.25">
      <c r="A187" s="98" t="s">
        <v>184</v>
      </c>
      <c r="B187" s="99"/>
      <c r="C187" s="80" t="s">
        <v>101</v>
      </c>
      <c r="D187" s="42">
        <v>38</v>
      </c>
      <c r="E187" s="42">
        <v>0</v>
      </c>
      <c r="F187" s="90">
        <f t="shared" si="13"/>
        <v>0</v>
      </c>
      <c r="G187" s="125"/>
    </row>
    <row r="188" spans="1:7" ht="32.25" customHeight="1" x14ac:dyDescent="0.25">
      <c r="A188" s="116" t="s">
        <v>185</v>
      </c>
      <c r="B188" s="117"/>
      <c r="C188" s="127" t="s">
        <v>101</v>
      </c>
      <c r="D188" s="42"/>
      <c r="E188" s="81"/>
      <c r="F188" s="90"/>
      <c r="G188" s="126"/>
    </row>
    <row r="189" spans="1:7" ht="16.5" customHeight="1" x14ac:dyDescent="0.25">
      <c r="A189" s="121" t="s">
        <v>186</v>
      </c>
      <c r="B189" s="122"/>
      <c r="C189" s="127"/>
      <c r="D189" s="82">
        <v>100</v>
      </c>
      <c r="E189" s="83">
        <v>100</v>
      </c>
      <c r="F189" s="91">
        <f t="shared" si="13"/>
        <v>1</v>
      </c>
      <c r="G189" s="126"/>
    </row>
    <row r="190" spans="1:7" ht="16.5" customHeight="1" x14ac:dyDescent="0.25">
      <c r="A190" s="118" t="s">
        <v>187</v>
      </c>
      <c r="B190" s="119"/>
      <c r="C190" s="127"/>
      <c r="D190" s="84">
        <v>100</v>
      </c>
      <c r="E190" s="85">
        <v>100</v>
      </c>
      <c r="F190" s="86">
        <f t="shared" si="13"/>
        <v>1</v>
      </c>
      <c r="G190" s="126"/>
    </row>
    <row r="191" spans="1:7" ht="45.75" customHeight="1" x14ac:dyDescent="0.25">
      <c r="A191" s="98" t="s">
        <v>188</v>
      </c>
      <c r="B191" s="99"/>
      <c r="C191" s="80" t="s">
        <v>101</v>
      </c>
      <c r="D191" s="87">
        <v>100</v>
      </c>
      <c r="E191" s="87">
        <v>100</v>
      </c>
      <c r="F191" s="88">
        <f t="shared" si="13"/>
        <v>1</v>
      </c>
      <c r="G191" s="109"/>
    </row>
    <row r="192" spans="1:7" ht="36" customHeight="1" x14ac:dyDescent="0.25">
      <c r="A192" s="98" t="s">
        <v>403</v>
      </c>
      <c r="B192" s="99"/>
      <c r="C192" s="80" t="s">
        <v>101</v>
      </c>
      <c r="D192" s="80">
        <v>100</v>
      </c>
      <c r="E192" s="80">
        <v>100</v>
      </c>
      <c r="F192" s="37">
        <f t="shared" si="13"/>
        <v>1</v>
      </c>
      <c r="G192" s="110"/>
    </row>
    <row r="193" spans="1:7" ht="31.5" customHeight="1" x14ac:dyDescent="0.25">
      <c r="A193" s="98" t="s">
        <v>405</v>
      </c>
      <c r="B193" s="99"/>
      <c r="C193" s="80" t="s">
        <v>101</v>
      </c>
      <c r="D193" s="80">
        <v>100</v>
      </c>
      <c r="E193" s="80">
        <v>0</v>
      </c>
      <c r="F193" s="37">
        <f t="shared" si="13"/>
        <v>0</v>
      </c>
      <c r="G193" s="110"/>
    </row>
    <row r="194" spans="1:7" ht="51" customHeight="1" x14ac:dyDescent="0.25">
      <c r="A194" s="98" t="s">
        <v>404</v>
      </c>
      <c r="B194" s="99"/>
      <c r="C194" s="80" t="s">
        <v>101</v>
      </c>
      <c r="D194" s="80">
        <v>100</v>
      </c>
      <c r="E194" s="80">
        <v>100</v>
      </c>
      <c r="F194" s="37">
        <f t="shared" si="13"/>
        <v>1</v>
      </c>
      <c r="G194" s="110"/>
    </row>
    <row r="195" spans="1:7" ht="45.75" customHeight="1" x14ac:dyDescent="0.25">
      <c r="A195" s="98" t="s">
        <v>406</v>
      </c>
      <c r="B195" s="99"/>
      <c r="C195" s="80" t="s">
        <v>101</v>
      </c>
      <c r="D195" s="80">
        <v>100</v>
      </c>
      <c r="E195" s="80">
        <v>0</v>
      </c>
      <c r="F195" s="37">
        <f t="shared" si="13"/>
        <v>0</v>
      </c>
      <c r="G195" s="110"/>
    </row>
    <row r="196" spans="1:7" ht="48" customHeight="1" x14ac:dyDescent="0.25">
      <c r="A196" s="98" t="s">
        <v>189</v>
      </c>
      <c r="B196" s="99"/>
      <c r="C196" s="80" t="s">
        <v>101</v>
      </c>
      <c r="D196" s="80">
        <v>55</v>
      </c>
      <c r="E196" s="80">
        <v>55</v>
      </c>
      <c r="F196" s="37">
        <f t="shared" si="13"/>
        <v>1</v>
      </c>
      <c r="G196" s="110"/>
    </row>
    <row r="197" spans="1:7" ht="18.75" customHeight="1" x14ac:dyDescent="0.25">
      <c r="A197" s="71" t="s">
        <v>73</v>
      </c>
      <c r="B197" s="114" t="s">
        <v>190</v>
      </c>
      <c r="C197" s="115"/>
      <c r="D197" s="115"/>
      <c r="E197" s="115"/>
      <c r="F197" s="72">
        <f>AVERAGE(F198:F209)</f>
        <v>1</v>
      </c>
      <c r="G197" s="70"/>
    </row>
    <row r="198" spans="1:7" ht="21.75" customHeight="1" x14ac:dyDescent="0.25">
      <c r="A198" s="98" t="s">
        <v>87</v>
      </c>
      <c r="B198" s="99"/>
      <c r="C198" s="25" t="s">
        <v>101</v>
      </c>
      <c r="D198" s="25">
        <v>90</v>
      </c>
      <c r="E198" s="25">
        <v>90</v>
      </c>
      <c r="F198" s="37">
        <f>E198/D198</f>
        <v>1</v>
      </c>
      <c r="G198" s="109"/>
    </row>
    <row r="199" spans="1:7" ht="18.75" customHeight="1" x14ac:dyDescent="0.25">
      <c r="A199" s="98" t="s">
        <v>88</v>
      </c>
      <c r="B199" s="99"/>
      <c r="C199" s="25" t="s">
        <v>178</v>
      </c>
      <c r="D199" s="25">
        <v>100</v>
      </c>
      <c r="E199" s="25">
        <v>100</v>
      </c>
      <c r="F199" s="37">
        <f>E199/D199</f>
        <v>1</v>
      </c>
      <c r="G199" s="110"/>
    </row>
    <row r="200" spans="1:7" ht="30.75" customHeight="1" x14ac:dyDescent="0.25">
      <c r="A200" s="98" t="s">
        <v>253</v>
      </c>
      <c r="B200" s="99"/>
      <c r="C200" s="25" t="s">
        <v>178</v>
      </c>
      <c r="D200" s="25">
        <v>100</v>
      </c>
      <c r="E200" s="25">
        <v>100</v>
      </c>
      <c r="F200" s="37">
        <f>E200/D200</f>
        <v>1</v>
      </c>
      <c r="G200" s="110"/>
    </row>
    <row r="201" spans="1:7" ht="33" customHeight="1" x14ac:dyDescent="0.25">
      <c r="A201" s="98" t="s">
        <v>89</v>
      </c>
      <c r="B201" s="99"/>
      <c r="C201" s="25" t="s">
        <v>178</v>
      </c>
      <c r="D201" s="25">
        <v>100</v>
      </c>
      <c r="E201" s="25">
        <v>100</v>
      </c>
      <c r="F201" s="37">
        <f t="shared" ref="F201" si="14">E201/D201</f>
        <v>1</v>
      </c>
      <c r="G201" s="110"/>
    </row>
    <row r="202" spans="1:7" ht="33" customHeight="1" x14ac:dyDescent="0.25">
      <c r="A202" s="98" t="s">
        <v>90</v>
      </c>
      <c r="B202" s="99"/>
      <c r="C202" s="25" t="s">
        <v>178</v>
      </c>
      <c r="D202" s="25">
        <v>85</v>
      </c>
      <c r="E202" s="25">
        <v>85</v>
      </c>
      <c r="F202" s="37">
        <f t="shared" ref="F202:F205" si="15">E202/D202</f>
        <v>1</v>
      </c>
      <c r="G202" s="110"/>
    </row>
    <row r="203" spans="1:7" ht="23.25" customHeight="1" x14ac:dyDescent="0.25">
      <c r="A203" s="98" t="s">
        <v>254</v>
      </c>
      <c r="B203" s="99"/>
      <c r="C203" s="25" t="s">
        <v>178</v>
      </c>
      <c r="D203" s="25">
        <v>100</v>
      </c>
      <c r="E203" s="25">
        <v>100</v>
      </c>
      <c r="F203" s="37">
        <f t="shared" si="15"/>
        <v>1</v>
      </c>
      <c r="G203" s="110"/>
    </row>
    <row r="204" spans="1:7" ht="33" customHeight="1" x14ac:dyDescent="0.25">
      <c r="A204" s="98" t="s">
        <v>255</v>
      </c>
      <c r="B204" s="99"/>
      <c r="C204" s="25" t="s">
        <v>101</v>
      </c>
      <c r="D204" s="25">
        <v>100</v>
      </c>
      <c r="E204" s="25">
        <v>100</v>
      </c>
      <c r="F204" s="37">
        <f t="shared" si="15"/>
        <v>1</v>
      </c>
      <c r="G204" s="110"/>
    </row>
    <row r="205" spans="1:7" ht="33" customHeight="1" x14ac:dyDescent="0.25">
      <c r="A205" s="98" t="s">
        <v>256</v>
      </c>
      <c r="B205" s="99"/>
      <c r="C205" s="25" t="s">
        <v>101</v>
      </c>
      <c r="D205" s="25">
        <v>100</v>
      </c>
      <c r="E205" s="25">
        <v>100</v>
      </c>
      <c r="F205" s="37">
        <f t="shared" si="15"/>
        <v>1</v>
      </c>
      <c r="G205" s="110"/>
    </row>
    <row r="206" spans="1:7" ht="63" customHeight="1" x14ac:dyDescent="0.25">
      <c r="A206" s="98" t="s">
        <v>257</v>
      </c>
      <c r="B206" s="99"/>
      <c r="C206" s="25" t="s">
        <v>259</v>
      </c>
      <c r="D206" s="25">
        <v>10</v>
      </c>
      <c r="E206" s="25">
        <v>10</v>
      </c>
      <c r="F206" s="37">
        <f>D206/E206</f>
        <v>1</v>
      </c>
      <c r="G206" s="110"/>
    </row>
    <row r="207" spans="1:7" ht="33" customHeight="1" x14ac:dyDescent="0.25">
      <c r="A207" s="98" t="s">
        <v>258</v>
      </c>
      <c r="B207" s="99"/>
      <c r="C207" s="25" t="s">
        <v>260</v>
      </c>
      <c r="D207" s="25">
        <v>8</v>
      </c>
      <c r="E207" s="25">
        <v>8</v>
      </c>
      <c r="F207" s="37">
        <f>D207/E207</f>
        <v>1</v>
      </c>
      <c r="G207" s="110"/>
    </row>
    <row r="208" spans="1:7" ht="34.5" customHeight="1" x14ac:dyDescent="0.25">
      <c r="A208" s="98" t="s">
        <v>261</v>
      </c>
      <c r="B208" s="99"/>
      <c r="C208" s="25" t="s">
        <v>259</v>
      </c>
      <c r="D208" s="25">
        <v>1</v>
      </c>
      <c r="E208" s="25">
        <v>1</v>
      </c>
      <c r="F208" s="37">
        <f>D208/E208</f>
        <v>1</v>
      </c>
      <c r="G208" s="110"/>
    </row>
    <row r="209" spans="1:7" ht="33" customHeight="1" x14ac:dyDescent="0.25">
      <c r="A209" s="98" t="s">
        <v>262</v>
      </c>
      <c r="B209" s="99"/>
      <c r="C209" s="25" t="s">
        <v>129</v>
      </c>
      <c r="D209" s="25">
        <v>0</v>
      </c>
      <c r="E209" s="25">
        <v>0</v>
      </c>
      <c r="F209" s="37">
        <v>1</v>
      </c>
      <c r="G209" s="120"/>
    </row>
    <row r="210" spans="1:7" ht="43.5" customHeight="1" x14ac:dyDescent="0.25">
      <c r="A210" s="71" t="s">
        <v>74</v>
      </c>
      <c r="B210" s="114" t="s">
        <v>191</v>
      </c>
      <c r="C210" s="115"/>
      <c r="D210" s="115"/>
      <c r="E210" s="134"/>
      <c r="F210" s="75">
        <f>AVERAGE(F212:F219)</f>
        <v>0</v>
      </c>
      <c r="G210" s="70"/>
    </row>
    <row r="211" spans="1:7" ht="38.25" customHeight="1" x14ac:dyDescent="0.25">
      <c r="A211" s="96" t="s">
        <v>310</v>
      </c>
      <c r="B211" s="96"/>
      <c r="C211" s="96"/>
      <c r="D211" s="96"/>
      <c r="E211" s="97"/>
      <c r="F211" s="47"/>
      <c r="G211" s="123"/>
    </row>
    <row r="212" spans="1:7" ht="48" customHeight="1" x14ac:dyDescent="0.25">
      <c r="A212" s="98" t="s">
        <v>76</v>
      </c>
      <c r="B212" s="99"/>
      <c r="C212" s="45" t="s">
        <v>154</v>
      </c>
      <c r="D212" s="24">
        <v>40</v>
      </c>
      <c r="E212" s="45">
        <v>0</v>
      </c>
      <c r="F212" s="37">
        <f>E212/D212</f>
        <v>0</v>
      </c>
      <c r="G212" s="124"/>
    </row>
    <row r="213" spans="1:7" ht="48" customHeight="1" x14ac:dyDescent="0.25">
      <c r="A213" s="98" t="s">
        <v>77</v>
      </c>
      <c r="B213" s="99"/>
      <c r="C213" s="45" t="s">
        <v>154</v>
      </c>
      <c r="D213" s="24">
        <v>10</v>
      </c>
      <c r="E213" s="45">
        <v>0</v>
      </c>
      <c r="F213" s="37">
        <f>E213/D213</f>
        <v>0</v>
      </c>
      <c r="G213" s="124"/>
    </row>
    <row r="214" spans="1:7" ht="50.25" customHeight="1" x14ac:dyDescent="0.25">
      <c r="A214" s="98" t="s">
        <v>311</v>
      </c>
      <c r="B214" s="99"/>
      <c r="C214" s="45" t="s">
        <v>154</v>
      </c>
      <c r="D214" s="24">
        <v>3</v>
      </c>
      <c r="E214" s="45">
        <v>0</v>
      </c>
      <c r="F214" s="37">
        <f>E214/D214</f>
        <v>0</v>
      </c>
      <c r="G214" s="124"/>
    </row>
    <row r="215" spans="1:7" ht="50.25" customHeight="1" x14ac:dyDescent="0.25">
      <c r="A215" s="96" t="s">
        <v>312</v>
      </c>
      <c r="B215" s="96"/>
      <c r="C215" s="96"/>
      <c r="D215" s="96"/>
      <c r="E215" s="97"/>
      <c r="F215" s="37"/>
      <c r="G215" s="124"/>
    </row>
    <row r="216" spans="1:7" ht="31.5" customHeight="1" x14ac:dyDescent="0.25">
      <c r="A216" s="98" t="s">
        <v>313</v>
      </c>
      <c r="B216" s="99"/>
      <c r="C216" s="45" t="s">
        <v>154</v>
      </c>
      <c r="D216" s="24">
        <v>10</v>
      </c>
      <c r="E216" s="45">
        <v>0</v>
      </c>
      <c r="F216" s="37">
        <f>E216/D216</f>
        <v>0</v>
      </c>
      <c r="G216" s="124"/>
    </row>
    <row r="217" spans="1:7" ht="31.5" customHeight="1" x14ac:dyDescent="0.25">
      <c r="A217" s="98" t="s">
        <v>314</v>
      </c>
      <c r="B217" s="99"/>
      <c r="C217" s="45" t="s">
        <v>154</v>
      </c>
      <c r="D217" s="24">
        <v>70</v>
      </c>
      <c r="E217" s="45">
        <v>0</v>
      </c>
      <c r="F217" s="37">
        <f>E217/D217</f>
        <v>0</v>
      </c>
      <c r="G217" s="124"/>
    </row>
    <row r="218" spans="1:7" ht="31.5" customHeight="1" x14ac:dyDescent="0.25">
      <c r="A218" s="96" t="s">
        <v>315</v>
      </c>
      <c r="B218" s="96"/>
      <c r="C218" s="96"/>
      <c r="D218" s="96"/>
      <c r="E218" s="97"/>
      <c r="F218" s="37"/>
      <c r="G218" s="124"/>
    </row>
    <row r="219" spans="1:7" ht="31.5" customHeight="1" x14ac:dyDescent="0.25">
      <c r="A219" s="98" t="s">
        <v>316</v>
      </c>
      <c r="B219" s="99"/>
      <c r="C219" s="45" t="s">
        <v>154</v>
      </c>
      <c r="D219" s="24">
        <v>6</v>
      </c>
      <c r="E219" s="45">
        <v>0</v>
      </c>
      <c r="F219" s="37">
        <f>E219/D219</f>
        <v>0</v>
      </c>
      <c r="G219" s="125"/>
    </row>
    <row r="220" spans="1:7" ht="39" customHeight="1" x14ac:dyDescent="0.25">
      <c r="A220" s="71" t="s">
        <v>75</v>
      </c>
      <c r="B220" s="114" t="s">
        <v>192</v>
      </c>
      <c r="C220" s="115"/>
      <c r="D220" s="115"/>
      <c r="E220" s="115"/>
      <c r="F220" s="72">
        <f>AVERAGE(F221:F231)</f>
        <v>0.47265713998874154</v>
      </c>
      <c r="G220" s="70"/>
    </row>
    <row r="221" spans="1:7" ht="51.75" customHeight="1" x14ac:dyDescent="0.25">
      <c r="A221" s="98" t="s">
        <v>332</v>
      </c>
      <c r="B221" s="99"/>
      <c r="C221" s="53" t="s">
        <v>101</v>
      </c>
      <c r="D221" s="53">
        <v>100</v>
      </c>
      <c r="E221" s="53">
        <v>100</v>
      </c>
      <c r="F221" s="37">
        <f>E221/D221</f>
        <v>1</v>
      </c>
      <c r="G221" s="109"/>
    </row>
    <row r="222" spans="1:7" ht="30.75" customHeight="1" x14ac:dyDescent="0.25">
      <c r="A222" s="98" t="s">
        <v>333</v>
      </c>
      <c r="B222" s="99"/>
      <c r="C222" s="53" t="s">
        <v>154</v>
      </c>
      <c r="D222" s="53">
        <v>5</v>
      </c>
      <c r="E222" s="53">
        <v>0</v>
      </c>
      <c r="F222" s="37"/>
      <c r="G222" s="110"/>
    </row>
    <row r="223" spans="1:7" ht="32.25" customHeight="1" x14ac:dyDescent="0.25">
      <c r="A223" s="98" t="s">
        <v>193</v>
      </c>
      <c r="B223" s="99"/>
      <c r="C223" s="53" t="s">
        <v>154</v>
      </c>
      <c r="D223" s="53">
        <v>5</v>
      </c>
      <c r="E223" s="53">
        <v>0</v>
      </c>
      <c r="F223" s="37">
        <f t="shared" ref="F223:F231" si="16">E223/D223</f>
        <v>0</v>
      </c>
      <c r="G223" s="110"/>
    </row>
    <row r="224" spans="1:7" ht="32.25" customHeight="1" x14ac:dyDescent="0.25">
      <c r="A224" s="98" t="s">
        <v>194</v>
      </c>
      <c r="B224" s="99"/>
      <c r="C224" s="53" t="s">
        <v>154</v>
      </c>
      <c r="D224" s="53">
        <v>270</v>
      </c>
      <c r="E224" s="53">
        <v>273.3</v>
      </c>
      <c r="F224" s="37">
        <f t="shared" si="16"/>
        <v>1.0122222222222224</v>
      </c>
      <c r="G224" s="110"/>
    </row>
    <row r="225" spans="1:24" ht="48.75" customHeight="1" x14ac:dyDescent="0.25">
      <c r="A225" s="98" t="s">
        <v>79</v>
      </c>
      <c r="B225" s="99"/>
      <c r="C225" s="53" t="s">
        <v>101</v>
      </c>
      <c r="D225" s="53">
        <v>44.27</v>
      </c>
      <c r="E225" s="53">
        <v>17.5</v>
      </c>
      <c r="F225" s="37">
        <f t="shared" si="16"/>
        <v>0.39530155861757393</v>
      </c>
      <c r="G225" s="110"/>
    </row>
    <row r="226" spans="1:24" ht="32.25" customHeight="1" x14ac:dyDescent="0.25">
      <c r="A226" s="98" t="s">
        <v>195</v>
      </c>
      <c r="B226" s="99"/>
      <c r="C226" s="53" t="s">
        <v>154</v>
      </c>
      <c r="D226" s="53">
        <v>130</v>
      </c>
      <c r="E226" s="53">
        <v>13</v>
      </c>
      <c r="F226" s="37">
        <f t="shared" si="16"/>
        <v>0.1</v>
      </c>
      <c r="G226" s="110"/>
    </row>
    <row r="227" spans="1:24" ht="32.25" customHeight="1" x14ac:dyDescent="0.25">
      <c r="A227" s="98" t="s">
        <v>196</v>
      </c>
      <c r="B227" s="99"/>
      <c r="C227" s="53" t="s">
        <v>154</v>
      </c>
      <c r="D227" s="53">
        <v>70</v>
      </c>
      <c r="E227" s="53">
        <v>13</v>
      </c>
      <c r="F227" s="37">
        <f t="shared" si="16"/>
        <v>0.18571428571428572</v>
      </c>
      <c r="G227" s="110"/>
    </row>
    <row r="228" spans="1:24" ht="32.25" customHeight="1" x14ac:dyDescent="0.25">
      <c r="A228" s="98" t="s">
        <v>197</v>
      </c>
      <c r="B228" s="99"/>
      <c r="C228" s="53" t="s">
        <v>154</v>
      </c>
      <c r="D228" s="53">
        <v>139</v>
      </c>
      <c r="E228" s="53">
        <v>139</v>
      </c>
      <c r="F228" s="37">
        <f t="shared" si="16"/>
        <v>1</v>
      </c>
      <c r="G228" s="110"/>
    </row>
    <row r="229" spans="1:24" ht="32.25" customHeight="1" x14ac:dyDescent="0.25">
      <c r="A229" s="98" t="s">
        <v>198</v>
      </c>
      <c r="B229" s="99"/>
      <c r="C229" s="53" t="s">
        <v>154</v>
      </c>
      <c r="D229" s="53">
        <v>3</v>
      </c>
      <c r="E229" s="53">
        <v>1</v>
      </c>
      <c r="F229" s="37">
        <f t="shared" si="16"/>
        <v>0.33333333333333331</v>
      </c>
      <c r="G229" s="110"/>
    </row>
    <row r="230" spans="1:24" ht="32.25" customHeight="1" x14ac:dyDescent="0.25">
      <c r="A230" s="98" t="s">
        <v>199</v>
      </c>
      <c r="B230" s="99"/>
      <c r="C230" s="53" t="s">
        <v>154</v>
      </c>
      <c r="D230" s="53">
        <v>10</v>
      </c>
      <c r="E230" s="53">
        <v>2</v>
      </c>
      <c r="F230" s="37">
        <f t="shared" si="16"/>
        <v>0.2</v>
      </c>
      <c r="G230" s="110"/>
    </row>
    <row r="231" spans="1:24" ht="32.25" customHeight="1" x14ac:dyDescent="0.25">
      <c r="A231" s="98" t="s">
        <v>200</v>
      </c>
      <c r="B231" s="99"/>
      <c r="C231" s="53" t="s">
        <v>154</v>
      </c>
      <c r="D231" s="53">
        <v>2</v>
      </c>
      <c r="E231" s="53">
        <v>1</v>
      </c>
      <c r="F231" s="37">
        <f t="shared" si="16"/>
        <v>0.5</v>
      </c>
      <c r="G231" s="120"/>
    </row>
    <row r="232" spans="1:24" ht="21" customHeight="1" x14ac:dyDescent="0.25">
      <c r="A232" s="71" t="s">
        <v>78</v>
      </c>
      <c r="B232" s="92" t="s">
        <v>201</v>
      </c>
      <c r="C232" s="93"/>
      <c r="D232" s="93"/>
      <c r="E232" s="94"/>
      <c r="F232" s="75">
        <f>AVERAGE(F233,F235)</f>
        <v>0</v>
      </c>
      <c r="G232" s="70"/>
    </row>
    <row r="233" spans="1:24" s="21" customFormat="1" ht="19.5" customHeight="1" x14ac:dyDescent="0.25">
      <c r="A233" s="95" t="s">
        <v>202</v>
      </c>
      <c r="B233" s="96"/>
      <c r="C233" s="96"/>
      <c r="D233" s="96"/>
      <c r="E233" s="97"/>
      <c r="F233" s="36">
        <f>AVERAGE(F234:F234)</f>
        <v>0</v>
      </c>
      <c r="G233" s="103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20"/>
      <c r="V233" s="20"/>
      <c r="W233" s="20"/>
      <c r="X233" s="20"/>
    </row>
    <row r="234" spans="1:24" s="11" customFormat="1" ht="18" customHeight="1" x14ac:dyDescent="0.25">
      <c r="A234" s="98" t="s">
        <v>374</v>
      </c>
      <c r="B234" s="99"/>
      <c r="C234" s="60" t="s">
        <v>154</v>
      </c>
      <c r="D234" s="60">
        <v>11</v>
      </c>
      <c r="E234" s="60">
        <v>0</v>
      </c>
      <c r="F234" s="37">
        <f>E234/D234</f>
        <v>0</v>
      </c>
      <c r="G234" s="104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10"/>
      <c r="V234" s="10"/>
      <c r="W234" s="10"/>
      <c r="X234" s="10"/>
    </row>
    <row r="235" spans="1:24" s="21" customFormat="1" ht="21" customHeight="1" x14ac:dyDescent="0.25">
      <c r="A235" s="95" t="s">
        <v>375</v>
      </c>
      <c r="B235" s="96"/>
      <c r="C235" s="96"/>
      <c r="D235" s="96"/>
      <c r="E235" s="97"/>
      <c r="F235" s="36">
        <f>AVERAGE(F236:F243)</f>
        <v>0</v>
      </c>
      <c r="G235" s="104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20"/>
      <c r="V235" s="20"/>
      <c r="W235" s="20"/>
      <c r="X235" s="20"/>
    </row>
    <row r="236" spans="1:24" ht="33.75" customHeight="1" x14ac:dyDescent="0.25">
      <c r="A236" s="98" t="s">
        <v>376</v>
      </c>
      <c r="B236" s="99"/>
      <c r="C236" s="60" t="s">
        <v>154</v>
      </c>
      <c r="D236" s="60">
        <v>30</v>
      </c>
      <c r="E236" s="60">
        <v>0</v>
      </c>
      <c r="F236" s="37">
        <f t="shared" ref="F236:F243" si="17">E236/D236</f>
        <v>0</v>
      </c>
      <c r="G236" s="104"/>
    </row>
    <row r="237" spans="1:24" ht="33.75" customHeight="1" x14ac:dyDescent="0.25">
      <c r="A237" s="98" t="s">
        <v>377</v>
      </c>
      <c r="B237" s="99"/>
      <c r="C237" s="60" t="s">
        <v>154</v>
      </c>
      <c r="D237" s="60">
        <v>1</v>
      </c>
      <c r="E237" s="60">
        <v>0</v>
      </c>
      <c r="F237" s="37">
        <f t="shared" si="17"/>
        <v>0</v>
      </c>
      <c r="G237" s="104"/>
    </row>
    <row r="238" spans="1:24" ht="33" customHeight="1" x14ac:dyDescent="0.25">
      <c r="A238" s="98" t="s">
        <v>378</v>
      </c>
      <c r="B238" s="99"/>
      <c r="C238" s="60" t="s">
        <v>154</v>
      </c>
      <c r="D238" s="60">
        <v>2200</v>
      </c>
      <c r="E238" s="60">
        <v>0</v>
      </c>
      <c r="F238" s="37">
        <f t="shared" si="17"/>
        <v>0</v>
      </c>
      <c r="G238" s="104"/>
    </row>
    <row r="239" spans="1:24" ht="46.5" customHeight="1" x14ac:dyDescent="0.25">
      <c r="A239" s="98" t="s">
        <v>379</v>
      </c>
      <c r="B239" s="99"/>
      <c r="C239" s="60" t="s">
        <v>154</v>
      </c>
      <c r="D239" s="60">
        <v>1</v>
      </c>
      <c r="E239" s="60">
        <v>0</v>
      </c>
      <c r="F239" s="37">
        <f t="shared" si="17"/>
        <v>0</v>
      </c>
      <c r="G239" s="104"/>
    </row>
    <row r="240" spans="1:24" ht="46.5" customHeight="1" x14ac:dyDescent="0.25">
      <c r="A240" s="98" t="s">
        <v>380</v>
      </c>
      <c r="B240" s="99"/>
      <c r="C240" s="60" t="s">
        <v>154</v>
      </c>
      <c r="D240" s="60">
        <v>1</v>
      </c>
      <c r="E240" s="60">
        <v>0</v>
      </c>
      <c r="F240" s="37">
        <f t="shared" si="17"/>
        <v>0</v>
      </c>
      <c r="G240" s="104"/>
    </row>
    <row r="241" spans="1:7" ht="60" customHeight="1" x14ac:dyDescent="0.25">
      <c r="A241" s="98" t="s">
        <v>381</v>
      </c>
      <c r="B241" s="99"/>
      <c r="C241" s="60" t="s">
        <v>154</v>
      </c>
      <c r="D241" s="60">
        <v>7</v>
      </c>
      <c r="E241" s="60">
        <v>0</v>
      </c>
      <c r="F241" s="37">
        <f t="shared" si="17"/>
        <v>0</v>
      </c>
      <c r="G241" s="104"/>
    </row>
    <row r="242" spans="1:7" ht="34.5" customHeight="1" x14ac:dyDescent="0.25">
      <c r="A242" s="98" t="s">
        <v>382</v>
      </c>
      <c r="B242" s="99"/>
      <c r="C242" s="60" t="s">
        <v>154</v>
      </c>
      <c r="D242" s="60">
        <v>5</v>
      </c>
      <c r="E242" s="60">
        <v>0</v>
      </c>
      <c r="F242" s="37">
        <f t="shared" si="17"/>
        <v>0</v>
      </c>
      <c r="G242" s="104"/>
    </row>
    <row r="243" spans="1:7" ht="32.25" customHeight="1" x14ac:dyDescent="0.25">
      <c r="A243" s="98" t="s">
        <v>383</v>
      </c>
      <c r="B243" s="99"/>
      <c r="C243" s="60" t="s">
        <v>154</v>
      </c>
      <c r="D243" s="60">
        <v>17</v>
      </c>
      <c r="E243" s="60">
        <v>0</v>
      </c>
      <c r="F243" s="37">
        <f t="shared" si="17"/>
        <v>0</v>
      </c>
      <c r="G243" s="104"/>
    </row>
    <row r="244" spans="1:7" ht="42" customHeight="1" x14ac:dyDescent="0.25">
      <c r="A244" s="74" t="s">
        <v>384</v>
      </c>
      <c r="B244" s="100" t="s">
        <v>324</v>
      </c>
      <c r="C244" s="100"/>
      <c r="D244" s="100"/>
      <c r="E244" s="100"/>
      <c r="F244" s="72">
        <f>AVERAGE(F245:F250)</f>
        <v>0</v>
      </c>
      <c r="G244" s="70"/>
    </row>
    <row r="245" spans="1:7" x14ac:dyDescent="0.25">
      <c r="A245" s="98" t="s">
        <v>325</v>
      </c>
      <c r="B245" s="99"/>
      <c r="C245" s="51" t="s">
        <v>154</v>
      </c>
      <c r="D245" s="51">
        <v>1</v>
      </c>
      <c r="E245" s="51">
        <v>0</v>
      </c>
      <c r="F245" s="37">
        <f>E245/D245</f>
        <v>0</v>
      </c>
      <c r="G245" s="40"/>
    </row>
    <row r="246" spans="1:7" x14ac:dyDescent="0.25">
      <c r="A246" s="98" t="s">
        <v>326</v>
      </c>
      <c r="B246" s="99"/>
      <c r="C246" s="51" t="s">
        <v>154</v>
      </c>
      <c r="D246" s="51">
        <v>4</v>
      </c>
      <c r="E246" s="51">
        <v>0</v>
      </c>
      <c r="F246" s="37">
        <f t="shared" ref="F246:F250" si="18">E246/D246</f>
        <v>0</v>
      </c>
      <c r="G246" s="40"/>
    </row>
    <row r="247" spans="1:7" x14ac:dyDescent="0.25">
      <c r="A247" s="98" t="s">
        <v>329</v>
      </c>
      <c r="B247" s="99"/>
      <c r="C247" s="51" t="s">
        <v>154</v>
      </c>
      <c r="D247" s="51">
        <v>137</v>
      </c>
      <c r="E247" s="51">
        <v>0</v>
      </c>
      <c r="F247" s="37">
        <f t="shared" si="18"/>
        <v>0</v>
      </c>
      <c r="G247" s="40"/>
    </row>
    <row r="248" spans="1:7" ht="15" customHeight="1" x14ac:dyDescent="0.25">
      <c r="A248" s="98" t="s">
        <v>327</v>
      </c>
      <c r="B248" s="99"/>
      <c r="C248" s="51" t="s">
        <v>101</v>
      </c>
      <c r="D248" s="51">
        <v>10</v>
      </c>
      <c r="E248" s="51">
        <v>0</v>
      </c>
      <c r="F248" s="37">
        <f t="shared" si="18"/>
        <v>0</v>
      </c>
      <c r="G248" s="40"/>
    </row>
    <row r="249" spans="1:7" ht="15" customHeight="1" x14ac:dyDescent="0.25">
      <c r="A249" s="98" t="s">
        <v>328</v>
      </c>
      <c r="B249" s="99"/>
      <c r="C249" s="51" t="s">
        <v>147</v>
      </c>
      <c r="D249" s="51">
        <v>83</v>
      </c>
      <c r="E249" s="51">
        <v>0</v>
      </c>
      <c r="F249" s="37">
        <f t="shared" si="18"/>
        <v>0</v>
      </c>
      <c r="G249" s="40"/>
    </row>
    <row r="250" spans="1:7" x14ac:dyDescent="0.25">
      <c r="A250" s="98" t="s">
        <v>330</v>
      </c>
      <c r="B250" s="99"/>
      <c r="C250" s="51" t="s">
        <v>331</v>
      </c>
      <c r="D250" s="51">
        <v>9000</v>
      </c>
      <c r="E250" s="51">
        <v>0</v>
      </c>
      <c r="F250" s="37">
        <f t="shared" si="18"/>
        <v>0</v>
      </c>
      <c r="G250" s="40"/>
    </row>
    <row r="251" spans="1:7" ht="40.5" customHeight="1" x14ac:dyDescent="0.25">
      <c r="A251" s="74" t="s">
        <v>80</v>
      </c>
      <c r="B251" s="100" t="s">
        <v>210</v>
      </c>
      <c r="C251" s="100"/>
      <c r="D251" s="100"/>
      <c r="E251" s="100"/>
      <c r="F251" s="72">
        <f>AVERAGE(F252:F255)</f>
        <v>0.58333333333333326</v>
      </c>
      <c r="G251" s="70"/>
    </row>
    <row r="252" spans="1:7" ht="48" customHeight="1" x14ac:dyDescent="0.25">
      <c r="A252" s="98" t="s">
        <v>232</v>
      </c>
      <c r="B252" s="99"/>
      <c r="C252" s="25" t="s">
        <v>154</v>
      </c>
      <c r="D252" s="25">
        <v>15</v>
      </c>
      <c r="E252" s="38">
        <v>5</v>
      </c>
      <c r="F252" s="37">
        <f>E252/D252</f>
        <v>0.33333333333333331</v>
      </c>
      <c r="G252" s="109"/>
    </row>
    <row r="253" spans="1:7" ht="32.25" customHeight="1" x14ac:dyDescent="0.25">
      <c r="A253" s="98" t="s">
        <v>233</v>
      </c>
      <c r="B253" s="99"/>
      <c r="C253" s="25" t="s">
        <v>154</v>
      </c>
      <c r="D253" s="25">
        <v>2</v>
      </c>
      <c r="E253" s="38">
        <v>1</v>
      </c>
      <c r="F253" s="37">
        <f t="shared" ref="F253:F255" si="19">E253/D253</f>
        <v>0.5</v>
      </c>
      <c r="G253" s="110"/>
    </row>
    <row r="254" spans="1:7" ht="32.25" customHeight="1" x14ac:dyDescent="0.25">
      <c r="A254" s="98" t="s">
        <v>234</v>
      </c>
      <c r="B254" s="99"/>
      <c r="C254" s="25" t="s">
        <v>154</v>
      </c>
      <c r="D254" s="25">
        <v>2</v>
      </c>
      <c r="E254" s="39">
        <v>1</v>
      </c>
      <c r="F254" s="37">
        <f t="shared" si="19"/>
        <v>0.5</v>
      </c>
      <c r="G254" s="110"/>
    </row>
    <row r="255" spans="1:7" ht="48" customHeight="1" x14ac:dyDescent="0.25">
      <c r="A255" s="98" t="s">
        <v>235</v>
      </c>
      <c r="B255" s="99"/>
      <c r="C255" s="25" t="s">
        <v>101</v>
      </c>
      <c r="D255" s="25">
        <v>100</v>
      </c>
      <c r="E255" s="39">
        <v>100</v>
      </c>
      <c r="F255" s="37">
        <f t="shared" si="19"/>
        <v>1</v>
      </c>
      <c r="G255" s="110"/>
    </row>
    <row r="256" spans="1:7" ht="38.25" customHeight="1" x14ac:dyDescent="0.25">
      <c r="A256" s="71" t="s">
        <v>81</v>
      </c>
      <c r="B256" s="114" t="s">
        <v>211</v>
      </c>
      <c r="C256" s="115"/>
      <c r="D256" s="115"/>
      <c r="E256" s="115"/>
      <c r="F256" s="72">
        <f>AVERAGE(F257:F260)</f>
        <v>0.75</v>
      </c>
      <c r="G256" s="70"/>
    </row>
    <row r="257" spans="1:7" ht="30.75" customHeight="1" x14ac:dyDescent="0.25">
      <c r="A257" s="98" t="s">
        <v>212</v>
      </c>
      <c r="B257" s="99"/>
      <c r="C257" s="25" t="s">
        <v>154</v>
      </c>
      <c r="D257" s="25">
        <v>1</v>
      </c>
      <c r="E257" s="25">
        <v>1</v>
      </c>
      <c r="F257" s="37">
        <f>E257/D257</f>
        <v>1</v>
      </c>
      <c r="G257" s="40"/>
    </row>
    <row r="258" spans="1:7" ht="16.5" customHeight="1" x14ac:dyDescent="0.25">
      <c r="A258" s="98" t="s">
        <v>213</v>
      </c>
      <c r="B258" s="99"/>
      <c r="C258" s="25" t="s">
        <v>154</v>
      </c>
      <c r="D258" s="25">
        <v>1</v>
      </c>
      <c r="E258" s="25">
        <v>1</v>
      </c>
      <c r="F258" s="37">
        <f>E258/D258</f>
        <v>1</v>
      </c>
      <c r="G258" s="40"/>
    </row>
    <row r="259" spans="1:7" ht="16.5" customHeight="1" x14ac:dyDescent="0.25">
      <c r="A259" s="98" t="s">
        <v>214</v>
      </c>
      <c r="B259" s="99"/>
      <c r="C259" s="25" t="s">
        <v>120</v>
      </c>
      <c r="D259" s="25">
        <v>1</v>
      </c>
      <c r="E259" s="25">
        <v>1</v>
      </c>
      <c r="F259" s="37">
        <f>E259/D259</f>
        <v>1</v>
      </c>
      <c r="G259" s="40"/>
    </row>
    <row r="260" spans="1:7" ht="30.75" customHeight="1" x14ac:dyDescent="0.25">
      <c r="A260" s="98" t="s">
        <v>215</v>
      </c>
      <c r="B260" s="99"/>
      <c r="C260" s="25" t="s">
        <v>101</v>
      </c>
      <c r="D260" s="25">
        <v>30</v>
      </c>
      <c r="E260" s="25">
        <v>0</v>
      </c>
      <c r="F260" s="37">
        <f>E260/D260</f>
        <v>0</v>
      </c>
      <c r="G260" s="40"/>
    </row>
    <row r="261" spans="1:7" ht="36.75" customHeight="1" x14ac:dyDescent="0.25">
      <c r="A261" s="74" t="s">
        <v>82</v>
      </c>
      <c r="B261" s="100" t="s">
        <v>216</v>
      </c>
      <c r="C261" s="100"/>
      <c r="D261" s="100"/>
      <c r="E261" s="100"/>
      <c r="F261" s="72">
        <f>AVERAGE(F262:F270)</f>
        <v>6.666666666666668E-2</v>
      </c>
      <c r="G261" s="76"/>
    </row>
    <row r="262" spans="1:7" ht="31.5" customHeight="1" x14ac:dyDescent="0.25">
      <c r="A262" s="98" t="s">
        <v>318</v>
      </c>
      <c r="B262" s="99"/>
      <c r="C262" s="48" t="s">
        <v>101</v>
      </c>
      <c r="D262" s="48">
        <v>20</v>
      </c>
      <c r="E262" s="48">
        <v>0</v>
      </c>
      <c r="F262" s="37">
        <f>E262/D262</f>
        <v>0</v>
      </c>
      <c r="G262" s="111"/>
    </row>
    <row r="263" spans="1:7" ht="29.25" customHeight="1" x14ac:dyDescent="0.25">
      <c r="A263" s="98" t="s">
        <v>319</v>
      </c>
      <c r="B263" s="99"/>
      <c r="C263" s="48" t="s">
        <v>101</v>
      </c>
      <c r="D263" s="48">
        <v>10</v>
      </c>
      <c r="E263" s="48">
        <v>0</v>
      </c>
      <c r="F263" s="37">
        <f t="shared" ref="F263:F270" si="20">E263/D263</f>
        <v>0</v>
      </c>
      <c r="G263" s="112"/>
    </row>
    <row r="264" spans="1:7" ht="18" customHeight="1" x14ac:dyDescent="0.25">
      <c r="A264" s="98" t="s">
        <v>320</v>
      </c>
      <c r="B264" s="99"/>
      <c r="C264" s="48" t="s">
        <v>101</v>
      </c>
      <c r="D264" s="48">
        <v>40</v>
      </c>
      <c r="E264" s="48">
        <v>0</v>
      </c>
      <c r="F264" s="37">
        <f t="shared" si="20"/>
        <v>0</v>
      </c>
      <c r="G264" s="112"/>
    </row>
    <row r="265" spans="1:7" ht="31.5" customHeight="1" x14ac:dyDescent="0.25">
      <c r="A265" s="98" t="s">
        <v>321</v>
      </c>
      <c r="B265" s="99"/>
      <c r="C265" s="48" t="s">
        <v>101</v>
      </c>
      <c r="D265" s="48">
        <v>10</v>
      </c>
      <c r="E265" s="48">
        <v>0</v>
      </c>
      <c r="F265" s="37">
        <f t="shared" si="20"/>
        <v>0</v>
      </c>
      <c r="G265" s="112"/>
    </row>
    <row r="266" spans="1:7" ht="73.5" customHeight="1" x14ac:dyDescent="0.25">
      <c r="A266" s="98" t="s">
        <v>322</v>
      </c>
      <c r="B266" s="99"/>
      <c r="C266" s="48" t="s">
        <v>101</v>
      </c>
      <c r="D266" s="48">
        <v>10</v>
      </c>
      <c r="E266" s="48">
        <v>0</v>
      </c>
      <c r="F266" s="37">
        <f t="shared" si="20"/>
        <v>0</v>
      </c>
      <c r="G266" s="112"/>
    </row>
    <row r="267" spans="1:7" ht="31.5" customHeight="1" x14ac:dyDescent="0.25">
      <c r="A267" s="98" t="s">
        <v>0</v>
      </c>
      <c r="B267" s="99"/>
      <c r="C267" s="48" t="s">
        <v>101</v>
      </c>
      <c r="D267" s="48">
        <v>10</v>
      </c>
      <c r="E267" s="48">
        <v>0</v>
      </c>
      <c r="F267" s="37">
        <f t="shared" si="20"/>
        <v>0</v>
      </c>
      <c r="G267" s="112"/>
    </row>
    <row r="268" spans="1:7" ht="31.5" customHeight="1" x14ac:dyDescent="0.25">
      <c r="A268" s="98" t="s">
        <v>1</v>
      </c>
      <c r="B268" s="99"/>
      <c r="C268" s="48" t="s">
        <v>101</v>
      </c>
      <c r="D268" s="48">
        <v>10</v>
      </c>
      <c r="E268" s="48">
        <v>0</v>
      </c>
      <c r="F268" s="37">
        <f t="shared" si="20"/>
        <v>0</v>
      </c>
      <c r="G268" s="112"/>
    </row>
    <row r="269" spans="1:7" ht="31.5" customHeight="1" x14ac:dyDescent="0.25">
      <c r="A269" s="98" t="s">
        <v>2</v>
      </c>
      <c r="B269" s="99"/>
      <c r="C269" s="48" t="s">
        <v>3</v>
      </c>
      <c r="D269" s="24">
        <v>10</v>
      </c>
      <c r="E269" s="48">
        <v>2</v>
      </c>
      <c r="F269" s="37">
        <f t="shared" si="20"/>
        <v>0.2</v>
      </c>
      <c r="G269" s="112"/>
    </row>
    <row r="270" spans="1:7" ht="18" customHeight="1" x14ac:dyDescent="0.25">
      <c r="A270" s="98" t="s">
        <v>4</v>
      </c>
      <c r="B270" s="99"/>
      <c r="C270" s="48" t="s">
        <v>5</v>
      </c>
      <c r="D270" s="48">
        <v>5</v>
      </c>
      <c r="E270" s="48">
        <v>2</v>
      </c>
      <c r="F270" s="37">
        <f t="shared" si="20"/>
        <v>0.4</v>
      </c>
      <c r="G270" s="113"/>
    </row>
    <row r="271" spans="1:7" ht="41.25" customHeight="1" x14ac:dyDescent="0.25">
      <c r="A271" s="74" t="s">
        <v>385</v>
      </c>
      <c r="B271" s="100" t="s">
        <v>6</v>
      </c>
      <c r="C271" s="100"/>
      <c r="D271" s="100"/>
      <c r="E271" s="100"/>
      <c r="F271" s="72">
        <f>AVERAGE(F272:F286)</f>
        <v>0.65841640823820347</v>
      </c>
      <c r="G271" s="76"/>
    </row>
    <row r="272" spans="1:7" ht="17.25" customHeight="1" x14ac:dyDescent="0.25">
      <c r="A272" s="98" t="s">
        <v>7</v>
      </c>
      <c r="B272" s="99"/>
      <c r="C272" s="25" t="s">
        <v>120</v>
      </c>
      <c r="D272" s="25">
        <v>10300</v>
      </c>
      <c r="E272" s="25">
        <v>10285</v>
      </c>
      <c r="F272" s="37">
        <f>E272/D272</f>
        <v>0.99854368932038839</v>
      </c>
      <c r="G272" s="111"/>
    </row>
    <row r="273" spans="1:7" ht="33.75" customHeight="1" x14ac:dyDescent="0.25">
      <c r="A273" s="98" t="s">
        <v>8</v>
      </c>
      <c r="B273" s="99"/>
      <c r="C273" s="25" t="s">
        <v>101</v>
      </c>
      <c r="D273" s="25">
        <v>6.8</v>
      </c>
      <c r="E273" s="25">
        <v>6.8</v>
      </c>
      <c r="F273" s="37">
        <f t="shared" ref="F273:F286" si="21">E273/D273</f>
        <v>1</v>
      </c>
      <c r="G273" s="112"/>
    </row>
    <row r="274" spans="1:7" ht="33.75" customHeight="1" x14ac:dyDescent="0.25">
      <c r="A274" s="98" t="s">
        <v>9</v>
      </c>
      <c r="B274" s="99"/>
      <c r="C274" s="25" t="s">
        <v>120</v>
      </c>
      <c r="D274" s="25">
        <v>26850</v>
      </c>
      <c r="E274" s="25">
        <v>26850</v>
      </c>
      <c r="F274" s="37">
        <f t="shared" si="21"/>
        <v>1</v>
      </c>
      <c r="G274" s="112"/>
    </row>
    <row r="275" spans="1:7" ht="17.25" customHeight="1" x14ac:dyDescent="0.25">
      <c r="A275" s="98" t="s">
        <v>10</v>
      </c>
      <c r="B275" s="99"/>
      <c r="C275" s="25" t="s">
        <v>120</v>
      </c>
      <c r="D275" s="25">
        <v>390</v>
      </c>
      <c r="E275" s="25">
        <v>138</v>
      </c>
      <c r="F275" s="37">
        <f t="shared" si="21"/>
        <v>0.35384615384615387</v>
      </c>
      <c r="G275" s="112"/>
    </row>
    <row r="276" spans="1:7" ht="17.25" customHeight="1" x14ac:dyDescent="0.25">
      <c r="A276" s="98" t="s">
        <v>11</v>
      </c>
      <c r="B276" s="99"/>
      <c r="C276" s="25" t="s">
        <v>120</v>
      </c>
      <c r="D276" s="25">
        <v>520</v>
      </c>
      <c r="E276" s="25">
        <v>509</v>
      </c>
      <c r="F276" s="37">
        <f t="shared" si="21"/>
        <v>0.97884615384615381</v>
      </c>
      <c r="G276" s="112"/>
    </row>
    <row r="277" spans="1:7" ht="33.75" customHeight="1" x14ac:dyDescent="0.25">
      <c r="A277" s="98" t="s">
        <v>12</v>
      </c>
      <c r="B277" s="99"/>
      <c r="C277" s="25" t="s">
        <v>101</v>
      </c>
      <c r="D277" s="25">
        <v>77</v>
      </c>
      <c r="E277" s="25">
        <v>36</v>
      </c>
      <c r="F277" s="37">
        <f t="shared" si="21"/>
        <v>0.46753246753246752</v>
      </c>
      <c r="G277" s="112"/>
    </row>
    <row r="278" spans="1:7" ht="33.75" customHeight="1" x14ac:dyDescent="0.25">
      <c r="A278" s="98" t="s">
        <v>13</v>
      </c>
      <c r="B278" s="99"/>
      <c r="C278" s="25" t="s">
        <v>101</v>
      </c>
      <c r="D278" s="25">
        <v>45</v>
      </c>
      <c r="E278" s="25">
        <v>30</v>
      </c>
      <c r="F278" s="37">
        <f t="shared" si="21"/>
        <v>0.66666666666666663</v>
      </c>
      <c r="G278" s="112"/>
    </row>
    <row r="279" spans="1:7" ht="33.75" customHeight="1" x14ac:dyDescent="0.25">
      <c r="A279" s="98" t="s">
        <v>14</v>
      </c>
      <c r="B279" s="99"/>
      <c r="C279" s="25" t="s">
        <v>120</v>
      </c>
      <c r="D279" s="25">
        <v>60</v>
      </c>
      <c r="E279" s="25">
        <v>11</v>
      </c>
      <c r="F279" s="37">
        <f t="shared" si="21"/>
        <v>0.18333333333333332</v>
      </c>
      <c r="G279" s="112"/>
    </row>
    <row r="280" spans="1:7" ht="17.25" customHeight="1" x14ac:dyDescent="0.25">
      <c r="A280" s="98" t="s">
        <v>15</v>
      </c>
      <c r="B280" s="99"/>
      <c r="C280" s="25" t="s">
        <v>120</v>
      </c>
      <c r="D280" s="25">
        <v>794</v>
      </c>
      <c r="E280" s="25">
        <v>1010</v>
      </c>
      <c r="F280" s="37">
        <f t="shared" si="21"/>
        <v>1.2720403022670026</v>
      </c>
      <c r="G280" s="112"/>
    </row>
    <row r="281" spans="1:7" ht="49.5" customHeight="1" x14ac:dyDescent="0.25">
      <c r="A281" s="98" t="s">
        <v>16</v>
      </c>
      <c r="B281" s="99"/>
      <c r="C281" s="25" t="s">
        <v>120</v>
      </c>
      <c r="D281" s="25">
        <v>100</v>
      </c>
      <c r="E281" s="25">
        <v>100</v>
      </c>
      <c r="F281" s="37">
        <f t="shared" si="21"/>
        <v>1</v>
      </c>
      <c r="G281" s="112"/>
    </row>
    <row r="282" spans="1:7" ht="17.25" customHeight="1" x14ac:dyDescent="0.25">
      <c r="A282" s="98" t="s">
        <v>17</v>
      </c>
      <c r="B282" s="99"/>
      <c r="C282" s="25" t="s">
        <v>120</v>
      </c>
      <c r="D282" s="25">
        <v>385</v>
      </c>
      <c r="E282" s="25">
        <v>105</v>
      </c>
      <c r="F282" s="37">
        <f t="shared" si="21"/>
        <v>0.27272727272727271</v>
      </c>
      <c r="G282" s="112"/>
    </row>
    <row r="283" spans="1:7" ht="33.75" customHeight="1" x14ac:dyDescent="0.25">
      <c r="A283" s="98" t="s">
        <v>18</v>
      </c>
      <c r="B283" s="99"/>
      <c r="C283" s="25" t="s">
        <v>120</v>
      </c>
      <c r="D283" s="25">
        <v>70</v>
      </c>
      <c r="E283" s="25">
        <v>38</v>
      </c>
      <c r="F283" s="37">
        <f t="shared" si="21"/>
        <v>0.54285714285714282</v>
      </c>
      <c r="G283" s="112"/>
    </row>
    <row r="284" spans="1:7" ht="33.75" customHeight="1" x14ac:dyDescent="0.25">
      <c r="A284" s="98" t="s">
        <v>19</v>
      </c>
      <c r="B284" s="99"/>
      <c r="C284" s="25" t="s">
        <v>177</v>
      </c>
      <c r="D284" s="25">
        <v>800</v>
      </c>
      <c r="E284" s="25">
        <v>46</v>
      </c>
      <c r="F284" s="37">
        <f t="shared" si="21"/>
        <v>5.7500000000000002E-2</v>
      </c>
      <c r="G284" s="112"/>
    </row>
    <row r="285" spans="1:7" ht="33.75" customHeight="1" x14ac:dyDescent="0.25">
      <c r="A285" s="98" t="s">
        <v>20</v>
      </c>
      <c r="B285" s="99"/>
      <c r="C285" s="25" t="s">
        <v>120</v>
      </c>
      <c r="D285" s="25">
        <v>90</v>
      </c>
      <c r="E285" s="25">
        <v>54</v>
      </c>
      <c r="F285" s="37">
        <f t="shared" si="21"/>
        <v>0.6</v>
      </c>
      <c r="G285" s="112"/>
    </row>
    <row r="286" spans="1:7" ht="33.75" customHeight="1" x14ac:dyDescent="0.25">
      <c r="A286" s="98" t="s">
        <v>21</v>
      </c>
      <c r="B286" s="99"/>
      <c r="C286" s="25" t="s">
        <v>101</v>
      </c>
      <c r="D286" s="25">
        <v>85</v>
      </c>
      <c r="E286" s="25">
        <v>41</v>
      </c>
      <c r="F286" s="37">
        <f t="shared" si="21"/>
        <v>0.4823529411764706</v>
      </c>
      <c r="G286" s="113"/>
    </row>
    <row r="287" spans="1:7" ht="58.5" customHeight="1" x14ac:dyDescent="0.25">
      <c r="A287" s="71" t="s">
        <v>83</v>
      </c>
      <c r="B287" s="114" t="s">
        <v>290</v>
      </c>
      <c r="C287" s="115"/>
      <c r="D287" s="115"/>
      <c r="E287" s="115"/>
      <c r="F287" s="72">
        <f>AVERAGE(F288:F295)</f>
        <v>0</v>
      </c>
      <c r="G287" s="70"/>
    </row>
    <row r="288" spans="1:7" ht="47.25" customHeight="1" x14ac:dyDescent="0.25">
      <c r="A288" s="116" t="s">
        <v>22</v>
      </c>
      <c r="B288" s="117"/>
      <c r="C288" s="127" t="s">
        <v>154</v>
      </c>
      <c r="D288" s="42">
        <v>0</v>
      </c>
      <c r="E288" s="42">
        <v>0</v>
      </c>
      <c r="F288" s="43">
        <v>0</v>
      </c>
      <c r="G288" s="129" t="s">
        <v>280</v>
      </c>
    </row>
    <row r="289" spans="1:24" ht="17.25" customHeight="1" x14ac:dyDescent="0.25">
      <c r="A289" s="121" t="s">
        <v>23</v>
      </c>
      <c r="B289" s="122"/>
      <c r="C289" s="127"/>
      <c r="D289" s="44">
        <v>0</v>
      </c>
      <c r="E289" s="44">
        <v>0</v>
      </c>
      <c r="F289" s="43">
        <v>0</v>
      </c>
      <c r="G289" s="129"/>
    </row>
    <row r="290" spans="1:24" ht="63.75" customHeight="1" x14ac:dyDescent="0.25">
      <c r="A290" s="116" t="s">
        <v>291</v>
      </c>
      <c r="B290" s="117"/>
      <c r="C290" s="147" t="s">
        <v>101</v>
      </c>
      <c r="D290" s="25">
        <v>70.599999999999994</v>
      </c>
      <c r="E290" s="25"/>
      <c r="F290" s="43">
        <f>E290/D290</f>
        <v>0</v>
      </c>
      <c r="G290" s="129"/>
    </row>
    <row r="291" spans="1:24" ht="83.25" customHeight="1" x14ac:dyDescent="0.25">
      <c r="A291" s="121" t="s">
        <v>292</v>
      </c>
      <c r="B291" s="122"/>
      <c r="C291" s="147"/>
      <c r="D291" s="25">
        <v>65.5</v>
      </c>
      <c r="E291" s="25"/>
      <c r="F291" s="43">
        <f>E291/D291</f>
        <v>0</v>
      </c>
      <c r="G291" s="129"/>
    </row>
    <row r="292" spans="1:24" ht="83.25" customHeight="1" x14ac:dyDescent="0.25">
      <c r="A292" s="121" t="s">
        <v>293</v>
      </c>
      <c r="B292" s="122"/>
      <c r="C292" s="147"/>
      <c r="D292" s="25">
        <v>71</v>
      </c>
      <c r="E292" s="25"/>
      <c r="F292" s="43">
        <f>E292/D292</f>
        <v>0</v>
      </c>
      <c r="G292" s="129"/>
    </row>
    <row r="293" spans="1:24" ht="81.75" customHeight="1" x14ac:dyDescent="0.25">
      <c r="A293" s="118" t="s">
        <v>294</v>
      </c>
      <c r="B293" s="119"/>
      <c r="C293" s="147"/>
      <c r="D293" s="25">
        <v>83.2</v>
      </c>
      <c r="E293" s="25"/>
      <c r="F293" s="43">
        <f>E293/D293</f>
        <v>0</v>
      </c>
      <c r="G293" s="129"/>
    </row>
    <row r="294" spans="1:24" ht="63.75" customHeight="1" x14ac:dyDescent="0.25">
      <c r="A294" s="98" t="s">
        <v>295</v>
      </c>
      <c r="B294" s="99"/>
      <c r="C294" s="25" t="s">
        <v>101</v>
      </c>
      <c r="D294" s="25">
        <v>0</v>
      </c>
      <c r="E294" s="25">
        <v>0</v>
      </c>
      <c r="F294" s="43">
        <v>0</v>
      </c>
      <c r="G294" s="129"/>
    </row>
    <row r="295" spans="1:24" ht="79.5" customHeight="1" x14ac:dyDescent="0.25">
      <c r="A295" s="98" t="s">
        <v>296</v>
      </c>
      <c r="B295" s="99"/>
      <c r="C295" s="25" t="s">
        <v>101</v>
      </c>
      <c r="D295" s="25">
        <v>97</v>
      </c>
      <c r="E295" s="25"/>
      <c r="F295" s="38">
        <f>E295/D295</f>
        <v>0</v>
      </c>
      <c r="G295" s="130"/>
    </row>
    <row r="296" spans="1:24" ht="36.75" customHeight="1" x14ac:dyDescent="0.25">
      <c r="A296" s="71" t="s">
        <v>84</v>
      </c>
      <c r="B296" s="114" t="s">
        <v>349</v>
      </c>
      <c r="C296" s="115"/>
      <c r="D296" s="115"/>
      <c r="E296" s="115"/>
      <c r="F296" s="75"/>
      <c r="G296" s="70"/>
    </row>
    <row r="297" spans="1:24" ht="46.5" customHeight="1" x14ac:dyDescent="0.25">
      <c r="A297" s="148" t="s">
        <v>345</v>
      </c>
      <c r="B297" s="148"/>
      <c r="C297" s="56" t="s">
        <v>346</v>
      </c>
      <c r="D297" s="56">
        <v>2.2450000000000001</v>
      </c>
      <c r="E297" s="56">
        <v>0</v>
      </c>
      <c r="F297" s="57">
        <f>E297/D297</f>
        <v>0</v>
      </c>
      <c r="G297" s="151"/>
    </row>
    <row r="298" spans="1:24" ht="36.75" customHeight="1" x14ac:dyDescent="0.25">
      <c r="A298" s="149" t="s">
        <v>347</v>
      </c>
      <c r="B298" s="150"/>
      <c r="C298" s="56" t="s">
        <v>120</v>
      </c>
      <c r="D298" s="56">
        <v>279</v>
      </c>
      <c r="E298" s="56">
        <v>0</v>
      </c>
      <c r="F298" s="57">
        <f>E298/D298</f>
        <v>0</v>
      </c>
      <c r="G298" s="152"/>
    </row>
    <row r="299" spans="1:24" ht="18.75" customHeight="1" x14ac:dyDescent="0.25">
      <c r="A299" s="149" t="s">
        <v>348</v>
      </c>
      <c r="B299" s="150"/>
      <c r="C299" s="56" t="s">
        <v>346</v>
      </c>
      <c r="D299" s="56">
        <v>4.6159999999999997</v>
      </c>
      <c r="E299" s="56">
        <v>0</v>
      </c>
      <c r="F299" s="57">
        <f>E299/D299</f>
        <v>0</v>
      </c>
      <c r="G299" s="153"/>
    </row>
    <row r="300" spans="1:24" ht="35.25" hidden="1" customHeight="1" x14ac:dyDescent="0.25">
      <c r="A300" s="145" t="s">
        <v>24</v>
      </c>
      <c r="B300" s="146"/>
      <c r="C300" s="33" t="s">
        <v>154</v>
      </c>
      <c r="D300" s="33">
        <v>5</v>
      </c>
      <c r="E300" s="33"/>
      <c r="F300" s="34"/>
      <c r="G300" s="106"/>
    </row>
    <row r="301" spans="1:24" s="16" customFormat="1" ht="18" hidden="1" customHeight="1" x14ac:dyDescent="0.25">
      <c r="A301" s="145" t="s">
        <v>25</v>
      </c>
      <c r="B301" s="146"/>
      <c r="C301" s="33" t="s">
        <v>26</v>
      </c>
      <c r="D301" s="33">
        <v>0</v>
      </c>
      <c r="E301" s="33"/>
      <c r="F301" s="34"/>
      <c r="G301" s="107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4"/>
      <c r="V301" s="14"/>
      <c r="W301" s="14"/>
      <c r="X301" s="14"/>
    </row>
    <row r="302" spans="1:24" s="16" customFormat="1" ht="18" hidden="1" customHeight="1" x14ac:dyDescent="0.25">
      <c r="A302" s="145" t="s">
        <v>27</v>
      </c>
      <c r="B302" s="146"/>
      <c r="C302" s="33" t="s">
        <v>26</v>
      </c>
      <c r="D302" s="33">
        <v>0</v>
      </c>
      <c r="E302" s="33"/>
      <c r="F302" s="34"/>
      <c r="G302" s="107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4"/>
      <c r="V302" s="14"/>
      <c r="W302" s="14"/>
      <c r="X302" s="14"/>
    </row>
    <row r="303" spans="1:24" s="16" customFormat="1" ht="18" hidden="1" customHeight="1" x14ac:dyDescent="0.25">
      <c r="A303" s="145" t="s">
        <v>28</v>
      </c>
      <c r="B303" s="146"/>
      <c r="C303" s="33" t="s">
        <v>147</v>
      </c>
      <c r="D303" s="33">
        <v>0</v>
      </c>
      <c r="E303" s="33"/>
      <c r="F303" s="34"/>
      <c r="G303" s="107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4"/>
      <c r="V303" s="14"/>
      <c r="W303" s="14"/>
      <c r="X303" s="14"/>
    </row>
    <row r="304" spans="1:24" s="16" customFormat="1" ht="35.25" hidden="1" customHeight="1" x14ac:dyDescent="0.25">
      <c r="A304" s="145" t="s">
        <v>29</v>
      </c>
      <c r="B304" s="146"/>
      <c r="C304" s="33" t="s">
        <v>147</v>
      </c>
      <c r="D304" s="33">
        <v>0</v>
      </c>
      <c r="E304" s="33"/>
      <c r="F304" s="34"/>
      <c r="G304" s="108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4"/>
      <c r="V304" s="14"/>
      <c r="W304" s="14"/>
      <c r="X304" s="14"/>
    </row>
    <row r="305" spans="1:7" ht="19.5" hidden="1" customHeight="1" x14ac:dyDescent="0.25">
      <c r="A305" s="144" t="s">
        <v>30</v>
      </c>
      <c r="B305" s="144"/>
      <c r="C305" s="33" t="s">
        <v>209</v>
      </c>
      <c r="D305" s="33">
        <v>20</v>
      </c>
      <c r="E305" s="33"/>
      <c r="F305" s="34">
        <f>E305/D305</f>
        <v>0</v>
      </c>
      <c r="G305" s="35"/>
    </row>
    <row r="306" spans="1:7" ht="33" hidden="1" customHeight="1" x14ac:dyDescent="0.25">
      <c r="A306" s="144" t="s">
        <v>31</v>
      </c>
      <c r="B306" s="144"/>
      <c r="C306" s="33" t="s">
        <v>147</v>
      </c>
      <c r="D306" s="33">
        <v>8.11</v>
      </c>
      <c r="E306" s="33"/>
      <c r="F306" s="34">
        <f t="shared" ref="F306:F317" si="22">E306/D306</f>
        <v>0</v>
      </c>
      <c r="G306" s="35"/>
    </row>
    <row r="307" spans="1:7" ht="35.25" hidden="1" customHeight="1" x14ac:dyDescent="0.25">
      <c r="A307" s="144" t="s">
        <v>32</v>
      </c>
      <c r="B307" s="144"/>
      <c r="C307" s="33" t="s">
        <v>147</v>
      </c>
      <c r="D307" s="33">
        <v>0</v>
      </c>
      <c r="E307" s="33"/>
      <c r="F307" s="34"/>
      <c r="G307" s="35"/>
    </row>
    <row r="308" spans="1:7" ht="34.5" hidden="1" customHeight="1" x14ac:dyDescent="0.25">
      <c r="A308" s="144" t="s">
        <v>33</v>
      </c>
      <c r="B308" s="144"/>
      <c r="C308" s="33" t="s">
        <v>174</v>
      </c>
      <c r="D308" s="33">
        <v>40</v>
      </c>
      <c r="E308" s="33"/>
      <c r="F308" s="34">
        <f t="shared" si="22"/>
        <v>0</v>
      </c>
      <c r="G308" s="35"/>
    </row>
    <row r="309" spans="1:7" ht="18.75" hidden="1" customHeight="1" x14ac:dyDescent="0.25">
      <c r="A309" s="144" t="s">
        <v>34</v>
      </c>
      <c r="B309" s="144"/>
      <c r="C309" s="33" t="s">
        <v>174</v>
      </c>
      <c r="D309" s="33">
        <v>0</v>
      </c>
      <c r="E309" s="33"/>
      <c r="F309" s="34"/>
      <c r="G309" s="35"/>
    </row>
    <row r="310" spans="1:7" ht="18.75" hidden="1" customHeight="1" x14ac:dyDescent="0.25">
      <c r="A310" s="144" t="s">
        <v>35</v>
      </c>
      <c r="B310" s="144"/>
      <c r="C310" s="33" t="s">
        <v>156</v>
      </c>
      <c r="D310" s="33">
        <v>11360</v>
      </c>
      <c r="E310" s="33"/>
      <c r="F310" s="34">
        <f t="shared" si="22"/>
        <v>0</v>
      </c>
      <c r="G310" s="35"/>
    </row>
    <row r="311" spans="1:7" ht="18.75" hidden="1" customHeight="1" x14ac:dyDescent="0.25">
      <c r="A311" s="144" t="s">
        <v>36</v>
      </c>
      <c r="B311" s="144"/>
      <c r="C311" s="33" t="s">
        <v>156</v>
      </c>
      <c r="D311" s="33">
        <v>3825</v>
      </c>
      <c r="E311" s="33"/>
      <c r="F311" s="34">
        <f t="shared" si="22"/>
        <v>0</v>
      </c>
      <c r="G311" s="35"/>
    </row>
    <row r="312" spans="1:7" ht="48.75" hidden="1" customHeight="1" x14ac:dyDescent="0.25">
      <c r="A312" s="144" t="s">
        <v>37</v>
      </c>
      <c r="B312" s="144"/>
      <c r="C312" s="33" t="s">
        <v>174</v>
      </c>
      <c r="D312" s="33">
        <v>15</v>
      </c>
      <c r="E312" s="33"/>
      <c r="F312" s="34">
        <f t="shared" si="22"/>
        <v>0</v>
      </c>
      <c r="G312" s="35"/>
    </row>
    <row r="313" spans="1:7" ht="36" hidden="1" customHeight="1" x14ac:dyDescent="0.25">
      <c r="A313" s="144" t="s">
        <v>38</v>
      </c>
      <c r="B313" s="144"/>
      <c r="C313" s="33" t="s">
        <v>174</v>
      </c>
      <c r="D313" s="33">
        <v>35</v>
      </c>
      <c r="E313" s="33"/>
      <c r="F313" s="34">
        <f t="shared" si="22"/>
        <v>0</v>
      </c>
      <c r="G313" s="35"/>
    </row>
    <row r="314" spans="1:7" ht="18.75" hidden="1" customHeight="1" x14ac:dyDescent="0.25">
      <c r="A314" s="144" t="s">
        <v>39</v>
      </c>
      <c r="B314" s="144"/>
      <c r="C314" s="33" t="s">
        <v>155</v>
      </c>
      <c r="D314" s="33">
        <v>37620</v>
      </c>
      <c r="E314" s="33"/>
      <c r="F314" s="34">
        <f t="shared" si="22"/>
        <v>0</v>
      </c>
      <c r="G314" s="35"/>
    </row>
    <row r="315" spans="1:7" ht="18.75" hidden="1" customHeight="1" x14ac:dyDescent="0.25">
      <c r="A315" s="144" t="s">
        <v>40</v>
      </c>
      <c r="B315" s="144"/>
      <c r="C315" s="33" t="s">
        <v>155</v>
      </c>
      <c r="D315" s="33">
        <v>4200</v>
      </c>
      <c r="E315" s="33"/>
      <c r="F315" s="34">
        <f t="shared" si="22"/>
        <v>0</v>
      </c>
      <c r="G315" s="35"/>
    </row>
    <row r="316" spans="1:7" ht="36" hidden="1" customHeight="1" x14ac:dyDescent="0.25">
      <c r="A316" s="144" t="s">
        <v>41</v>
      </c>
      <c r="B316" s="144"/>
      <c r="C316" s="33" t="s">
        <v>174</v>
      </c>
      <c r="D316" s="33">
        <v>28</v>
      </c>
      <c r="E316" s="33"/>
      <c r="F316" s="34">
        <f t="shared" si="22"/>
        <v>0</v>
      </c>
      <c r="G316" s="35"/>
    </row>
    <row r="317" spans="1:7" ht="18.75" hidden="1" customHeight="1" x14ac:dyDescent="0.25">
      <c r="A317" s="144" t="s">
        <v>42</v>
      </c>
      <c r="B317" s="144"/>
      <c r="C317" s="33" t="s">
        <v>174</v>
      </c>
      <c r="D317" s="33">
        <v>11</v>
      </c>
      <c r="E317" s="33"/>
      <c r="F317" s="34">
        <f t="shared" si="22"/>
        <v>0</v>
      </c>
      <c r="G317" s="35"/>
    </row>
    <row r="318" spans="1:7" ht="81.75" customHeight="1" x14ac:dyDescent="0.25">
      <c r="A318" s="71" t="s">
        <v>85</v>
      </c>
      <c r="B318" s="114" t="s">
        <v>43</v>
      </c>
      <c r="C318" s="115"/>
      <c r="D318" s="115"/>
      <c r="E318" s="115"/>
      <c r="F318" s="72">
        <f>AVERAGE(F319:F322)</f>
        <v>0</v>
      </c>
      <c r="G318" s="70"/>
    </row>
    <row r="319" spans="1:7" ht="30" customHeight="1" x14ac:dyDescent="0.25">
      <c r="A319" s="116" t="s">
        <v>44</v>
      </c>
      <c r="B319" s="117"/>
      <c r="C319" s="78" t="s">
        <v>154</v>
      </c>
      <c r="D319" s="79">
        <v>680</v>
      </c>
      <c r="E319" s="78">
        <v>0</v>
      </c>
      <c r="F319" s="37">
        <f>E319/D319</f>
        <v>0</v>
      </c>
      <c r="G319" s="109"/>
    </row>
    <row r="320" spans="1:7" ht="30" customHeight="1" x14ac:dyDescent="0.25">
      <c r="A320" s="118"/>
      <c r="B320" s="119"/>
      <c r="C320" s="78" t="s">
        <v>156</v>
      </c>
      <c r="D320" s="78">
        <v>200000</v>
      </c>
      <c r="E320" s="78">
        <v>0</v>
      </c>
      <c r="F320" s="37">
        <f t="shared" ref="F320:F322" si="23">E320/D320</f>
        <v>0</v>
      </c>
      <c r="G320" s="110"/>
    </row>
    <row r="321" spans="1:7" ht="14.25" customHeight="1" x14ac:dyDescent="0.25">
      <c r="A321" s="116" t="s">
        <v>45</v>
      </c>
      <c r="B321" s="117"/>
      <c r="C321" s="78" t="s">
        <v>154</v>
      </c>
      <c r="D321" s="78">
        <v>3</v>
      </c>
      <c r="E321" s="78">
        <v>0</v>
      </c>
      <c r="F321" s="37">
        <f t="shared" si="23"/>
        <v>0</v>
      </c>
      <c r="G321" s="110"/>
    </row>
    <row r="322" spans="1:7" ht="14.25" customHeight="1" x14ac:dyDescent="0.25">
      <c r="A322" s="118"/>
      <c r="B322" s="119"/>
      <c r="C322" s="78" t="s">
        <v>156</v>
      </c>
      <c r="D322" s="78">
        <v>1468</v>
      </c>
      <c r="E322" s="78">
        <v>0</v>
      </c>
      <c r="F322" s="37">
        <f t="shared" si="23"/>
        <v>0</v>
      </c>
      <c r="G322" s="110"/>
    </row>
    <row r="323" spans="1:7" ht="18.75" customHeight="1" x14ac:dyDescent="0.25">
      <c r="A323" s="71" t="s">
        <v>386</v>
      </c>
      <c r="B323" s="114" t="s">
        <v>46</v>
      </c>
      <c r="C323" s="115"/>
      <c r="D323" s="115"/>
      <c r="E323" s="115"/>
      <c r="F323" s="72">
        <f>AVERAGE(F324:F326)</f>
        <v>0</v>
      </c>
      <c r="G323" s="76" t="s">
        <v>86</v>
      </c>
    </row>
    <row r="324" spans="1:7" x14ac:dyDescent="0.25">
      <c r="A324" s="98" t="s">
        <v>47</v>
      </c>
      <c r="B324" s="99"/>
      <c r="C324" s="25" t="s">
        <v>154</v>
      </c>
      <c r="D324" s="25">
        <v>2</v>
      </c>
      <c r="E324" s="25">
        <v>0</v>
      </c>
      <c r="F324" s="37">
        <f>E324/D324</f>
        <v>0</v>
      </c>
      <c r="G324" s="111"/>
    </row>
    <row r="325" spans="1:7" x14ac:dyDescent="0.25">
      <c r="A325" s="98" t="s">
        <v>48</v>
      </c>
      <c r="B325" s="99"/>
      <c r="C325" s="25" t="s">
        <v>154</v>
      </c>
      <c r="D325" s="25">
        <v>14</v>
      </c>
      <c r="E325" s="25">
        <v>0</v>
      </c>
      <c r="F325" s="37">
        <f>E325/D325</f>
        <v>0</v>
      </c>
      <c r="G325" s="112"/>
    </row>
    <row r="326" spans="1:7" ht="31.5" customHeight="1" x14ac:dyDescent="0.25">
      <c r="A326" s="98" t="s">
        <v>317</v>
      </c>
      <c r="B326" s="99"/>
      <c r="C326" s="46" t="s">
        <v>101</v>
      </c>
      <c r="D326" s="46">
        <v>3</v>
      </c>
      <c r="E326" s="38">
        <v>0</v>
      </c>
      <c r="F326" s="37">
        <f>E326/D326</f>
        <v>0</v>
      </c>
      <c r="G326" s="113"/>
    </row>
    <row r="327" spans="1:7" ht="39.75" customHeight="1" x14ac:dyDescent="0.25">
      <c r="A327" s="71" t="s">
        <v>387</v>
      </c>
      <c r="B327" s="92" t="s">
        <v>263</v>
      </c>
      <c r="C327" s="93"/>
      <c r="D327" s="93"/>
      <c r="E327" s="94"/>
      <c r="F327" s="75">
        <f>AVERAGE(F328,F331)</f>
        <v>0.5</v>
      </c>
      <c r="G327" s="70"/>
    </row>
    <row r="328" spans="1:7" x14ac:dyDescent="0.25">
      <c r="A328" s="95" t="s">
        <v>264</v>
      </c>
      <c r="B328" s="96"/>
      <c r="C328" s="96"/>
      <c r="D328" s="96"/>
      <c r="E328" s="97"/>
      <c r="F328" s="36">
        <f>AVERAGE(F329:F329)</f>
        <v>1</v>
      </c>
      <c r="G328" s="103"/>
    </row>
    <row r="329" spans="1:7" x14ac:dyDescent="0.25">
      <c r="A329" s="98" t="s">
        <v>203</v>
      </c>
      <c r="B329" s="99"/>
      <c r="C329" s="25" t="s">
        <v>156</v>
      </c>
      <c r="D329" s="25">
        <v>540</v>
      </c>
      <c r="E329" s="25">
        <v>540</v>
      </c>
      <c r="F329" s="37">
        <f>E329/D329</f>
        <v>1</v>
      </c>
      <c r="G329" s="104"/>
    </row>
    <row r="330" spans="1:7" ht="33.75" customHeight="1" x14ac:dyDescent="0.25">
      <c r="A330" s="98" t="s">
        <v>204</v>
      </c>
      <c r="B330" s="99"/>
      <c r="C330" s="25" t="s">
        <v>147</v>
      </c>
      <c r="D330" s="25">
        <v>451.6</v>
      </c>
      <c r="E330" s="25">
        <v>451.6</v>
      </c>
      <c r="F330" s="37">
        <f t="shared" ref="F330" si="24">E330/D330</f>
        <v>1</v>
      </c>
      <c r="G330" s="104"/>
    </row>
    <row r="331" spans="1:7" x14ac:dyDescent="0.25">
      <c r="A331" s="95" t="s">
        <v>207</v>
      </c>
      <c r="B331" s="96"/>
      <c r="C331" s="96"/>
      <c r="D331" s="96"/>
      <c r="E331" s="97"/>
      <c r="F331" s="36">
        <f>AVERAGE(F332:F334)</f>
        <v>0</v>
      </c>
      <c r="G331" s="104"/>
    </row>
    <row r="332" spans="1:7" ht="32.25" customHeight="1" x14ac:dyDescent="0.25">
      <c r="A332" s="98" t="s">
        <v>265</v>
      </c>
      <c r="B332" s="99"/>
      <c r="C332" s="25" t="s">
        <v>154</v>
      </c>
      <c r="D332" s="25">
        <v>3</v>
      </c>
      <c r="E332" s="25">
        <v>0</v>
      </c>
      <c r="F332" s="37">
        <f t="shared" ref="F332:F334" si="25">E332/D332</f>
        <v>0</v>
      </c>
      <c r="G332" s="104"/>
    </row>
    <row r="333" spans="1:7" x14ac:dyDescent="0.25">
      <c r="A333" s="98" t="s">
        <v>266</v>
      </c>
      <c r="B333" s="99"/>
      <c r="C333" s="25" t="s">
        <v>166</v>
      </c>
      <c r="D333" s="25">
        <v>9</v>
      </c>
      <c r="E333" s="25">
        <v>0</v>
      </c>
      <c r="F333" s="37">
        <f t="shared" si="25"/>
        <v>0</v>
      </c>
      <c r="G333" s="104"/>
    </row>
    <row r="334" spans="1:7" x14ac:dyDescent="0.25">
      <c r="A334" s="98" t="s">
        <v>206</v>
      </c>
      <c r="B334" s="99"/>
      <c r="C334" s="25" t="s">
        <v>209</v>
      </c>
      <c r="D334" s="25">
        <v>21</v>
      </c>
      <c r="E334" s="25">
        <v>0</v>
      </c>
      <c r="F334" s="37">
        <f t="shared" si="25"/>
        <v>0</v>
      </c>
      <c r="G334" s="105"/>
    </row>
  </sheetData>
  <mergeCells count="362">
    <mergeCell ref="B261:E261"/>
    <mergeCell ref="A270:B270"/>
    <mergeCell ref="A268:B268"/>
    <mergeCell ref="A267:B267"/>
    <mergeCell ref="A266:B266"/>
    <mergeCell ref="A265:B265"/>
    <mergeCell ref="A262:B262"/>
    <mergeCell ref="G297:G299"/>
    <mergeCell ref="A291:B291"/>
    <mergeCell ref="A290:B290"/>
    <mergeCell ref="A289:B289"/>
    <mergeCell ref="B287:E287"/>
    <mergeCell ref="A308:B308"/>
    <mergeCell ref="A294:B294"/>
    <mergeCell ref="G132:G138"/>
    <mergeCell ref="G139:G140"/>
    <mergeCell ref="G288:G295"/>
    <mergeCell ref="A286:B286"/>
    <mergeCell ref="A285:B285"/>
    <mergeCell ref="A284:B284"/>
    <mergeCell ref="A278:B278"/>
    <mergeCell ref="A277:B277"/>
    <mergeCell ref="A283:B283"/>
    <mergeCell ref="A282:B282"/>
    <mergeCell ref="A281:B281"/>
    <mergeCell ref="A280:B280"/>
    <mergeCell ref="A279:B279"/>
    <mergeCell ref="A260:B260"/>
    <mergeCell ref="A259:B259"/>
    <mergeCell ref="A258:B258"/>
    <mergeCell ref="A257:B257"/>
    <mergeCell ref="C288:C289"/>
    <mergeCell ref="A177:B177"/>
    <mergeCell ref="A181:B181"/>
    <mergeCell ref="A310:B310"/>
    <mergeCell ref="A309:B309"/>
    <mergeCell ref="B296:E296"/>
    <mergeCell ref="A304:B304"/>
    <mergeCell ref="A303:B303"/>
    <mergeCell ref="A302:B302"/>
    <mergeCell ref="A301:B301"/>
    <mergeCell ref="A300:B300"/>
    <mergeCell ref="A295:B295"/>
    <mergeCell ref="A293:B293"/>
    <mergeCell ref="A292:B292"/>
    <mergeCell ref="A288:B288"/>
    <mergeCell ref="C290:C293"/>
    <mergeCell ref="A272:B272"/>
    <mergeCell ref="A275:B275"/>
    <mergeCell ref="A274:B274"/>
    <mergeCell ref="A273:B273"/>
    <mergeCell ref="A276:B276"/>
    <mergeCell ref="A297:B297"/>
    <mergeCell ref="A298:B298"/>
    <mergeCell ref="A299:B299"/>
    <mergeCell ref="A305:B305"/>
    <mergeCell ref="A314:B314"/>
    <mergeCell ref="A317:B317"/>
    <mergeCell ref="A316:B316"/>
    <mergeCell ref="A315:B315"/>
    <mergeCell ref="A307:B307"/>
    <mergeCell ref="A313:B313"/>
    <mergeCell ref="A312:B312"/>
    <mergeCell ref="A311:B311"/>
    <mergeCell ref="A248:B248"/>
    <mergeCell ref="B256:E256"/>
    <mergeCell ref="A255:B255"/>
    <mergeCell ref="A242:B242"/>
    <mergeCell ref="A243:B243"/>
    <mergeCell ref="A245:B245"/>
    <mergeCell ref="B251:E251"/>
    <mergeCell ref="A247:B247"/>
    <mergeCell ref="A246:B246"/>
    <mergeCell ref="A250:B250"/>
    <mergeCell ref="A249:B249"/>
    <mergeCell ref="A254:B254"/>
    <mergeCell ref="A253:B253"/>
    <mergeCell ref="A252:B252"/>
    <mergeCell ref="A212:B212"/>
    <mergeCell ref="A195:B195"/>
    <mergeCell ref="A201:B201"/>
    <mergeCell ref="A200:B200"/>
    <mergeCell ref="A207:B207"/>
    <mergeCell ref="A206:B206"/>
    <mergeCell ref="A205:B205"/>
    <mergeCell ref="B210:E210"/>
    <mergeCell ref="A241:B241"/>
    <mergeCell ref="A240:B240"/>
    <mergeCell ref="A239:B239"/>
    <mergeCell ref="A238:B238"/>
    <mergeCell ref="A223:B223"/>
    <mergeCell ref="A234:B234"/>
    <mergeCell ref="A233:E233"/>
    <mergeCell ref="A235:E235"/>
    <mergeCell ref="A227:B227"/>
    <mergeCell ref="A226:B226"/>
    <mergeCell ref="A225:B225"/>
    <mergeCell ref="A224:B224"/>
    <mergeCell ref="A231:B231"/>
    <mergeCell ref="A230:B230"/>
    <mergeCell ref="A229:B229"/>
    <mergeCell ref="A228:B228"/>
    <mergeCell ref="A112:E112"/>
    <mergeCell ref="A128:B128"/>
    <mergeCell ref="A119:B119"/>
    <mergeCell ref="A117:B117"/>
    <mergeCell ref="A114:B114"/>
    <mergeCell ref="A113:B113"/>
    <mergeCell ref="A116:B116"/>
    <mergeCell ref="A120:B120"/>
    <mergeCell ref="A121:E121"/>
    <mergeCell ref="A122:B122"/>
    <mergeCell ref="A123:B123"/>
    <mergeCell ref="A124:E124"/>
    <mergeCell ref="A125:B125"/>
    <mergeCell ref="A126:B126"/>
    <mergeCell ref="A127:B127"/>
    <mergeCell ref="G53:G67"/>
    <mergeCell ref="G69:G76"/>
    <mergeCell ref="A59:B59"/>
    <mergeCell ref="A62:B62"/>
    <mergeCell ref="A61:E61"/>
    <mergeCell ref="A72:B72"/>
    <mergeCell ref="A83:E83"/>
    <mergeCell ref="A81:E81"/>
    <mergeCell ref="A71:E71"/>
    <mergeCell ref="A65:B65"/>
    <mergeCell ref="A80:B80"/>
    <mergeCell ref="A79:B79"/>
    <mergeCell ref="A78:E78"/>
    <mergeCell ref="A74:B74"/>
    <mergeCell ref="A75:E75"/>
    <mergeCell ref="G79:G80"/>
    <mergeCell ref="A31:B31"/>
    <mergeCell ref="A30:B30"/>
    <mergeCell ref="A32:B32"/>
    <mergeCell ref="A38:B38"/>
    <mergeCell ref="A36:E36"/>
    <mergeCell ref="A37:B37"/>
    <mergeCell ref="A40:E40"/>
    <mergeCell ref="A44:B44"/>
    <mergeCell ref="B77:E77"/>
    <mergeCell ref="A73:E73"/>
    <mergeCell ref="B52:E52"/>
    <mergeCell ref="A58:B58"/>
    <mergeCell ref="A55:B55"/>
    <mergeCell ref="A54:B54"/>
    <mergeCell ref="A53:E53"/>
    <mergeCell ref="A33:B33"/>
    <mergeCell ref="A45:B45"/>
    <mergeCell ref="A34:E34"/>
    <mergeCell ref="A41:B41"/>
    <mergeCell ref="G4:G38"/>
    <mergeCell ref="G40:G51"/>
    <mergeCell ref="A9:E9"/>
    <mergeCell ref="A5:B5"/>
    <mergeCell ref="A6:B6"/>
    <mergeCell ref="A7:B7"/>
    <mergeCell ref="A8:B8"/>
    <mergeCell ref="A47:B47"/>
    <mergeCell ref="A48:B48"/>
    <mergeCell ref="A49:B49"/>
    <mergeCell ref="A50:B50"/>
    <mergeCell ref="A25:B25"/>
    <mergeCell ref="A29:B29"/>
    <mergeCell ref="A11:B11"/>
    <mergeCell ref="A10:B10"/>
    <mergeCell ref="A13:B13"/>
    <mergeCell ref="A17:E17"/>
    <mergeCell ref="A28:B28"/>
    <mergeCell ref="A20:B20"/>
    <mergeCell ref="A23:B23"/>
    <mergeCell ref="A22:B22"/>
    <mergeCell ref="A21:B21"/>
    <mergeCell ref="A18:B18"/>
    <mergeCell ref="A16:B16"/>
    <mergeCell ref="B3:E3"/>
    <mergeCell ref="B68:E68"/>
    <mergeCell ref="A70:B70"/>
    <mergeCell ref="A69:E69"/>
    <mergeCell ref="A12:E12"/>
    <mergeCell ref="A24:E24"/>
    <mergeCell ref="A27:E27"/>
    <mergeCell ref="A35:B35"/>
    <mergeCell ref="B39:E39"/>
    <mergeCell ref="A51:B51"/>
    <mergeCell ref="A46:B46"/>
    <mergeCell ref="A43:B43"/>
    <mergeCell ref="A42:B42"/>
    <mergeCell ref="A64:B64"/>
    <mergeCell ref="A66:E66"/>
    <mergeCell ref="A67:B67"/>
    <mergeCell ref="A14:E14"/>
    <mergeCell ref="A4:E4"/>
    <mergeCell ref="A57:B57"/>
    <mergeCell ref="A56:B56"/>
    <mergeCell ref="A19:B19"/>
    <mergeCell ref="A15:B15"/>
    <mergeCell ref="A60:B60"/>
    <mergeCell ref="A26:B26"/>
    <mergeCell ref="A82:B82"/>
    <mergeCell ref="A84:B84"/>
    <mergeCell ref="A97:B97"/>
    <mergeCell ref="B96:E96"/>
    <mergeCell ref="A102:B102"/>
    <mergeCell ref="A98:B98"/>
    <mergeCell ref="A85:E85"/>
    <mergeCell ref="A86:B86"/>
    <mergeCell ref="A88:B88"/>
    <mergeCell ref="A89:B89"/>
    <mergeCell ref="A100:B100"/>
    <mergeCell ref="A99:B99"/>
    <mergeCell ref="A90:B90"/>
    <mergeCell ref="A95:B95"/>
    <mergeCell ref="A91:B91"/>
    <mergeCell ref="A92:B92"/>
    <mergeCell ref="A93:B93"/>
    <mergeCell ref="A94:B94"/>
    <mergeCell ref="A158:B158"/>
    <mergeCell ref="G113:G114"/>
    <mergeCell ref="G115:G117"/>
    <mergeCell ref="G119:G128"/>
    <mergeCell ref="A101:B101"/>
    <mergeCell ref="A87:E87"/>
    <mergeCell ref="A134:B134"/>
    <mergeCell ref="A147:B147"/>
    <mergeCell ref="A110:B110"/>
    <mergeCell ref="B129:E129"/>
    <mergeCell ref="B111:E111"/>
    <mergeCell ref="A140:B140"/>
    <mergeCell ref="A139:B139"/>
    <mergeCell ref="G154:G165"/>
    <mergeCell ref="A157:B157"/>
    <mergeCell ref="A109:B109"/>
    <mergeCell ref="A108:B108"/>
    <mergeCell ref="A107:B107"/>
    <mergeCell ref="A106:B106"/>
    <mergeCell ref="A105:B105"/>
    <mergeCell ref="A104:B104"/>
    <mergeCell ref="A103:B103"/>
    <mergeCell ref="A118:E118"/>
    <mergeCell ref="A115:E115"/>
    <mergeCell ref="G252:G255"/>
    <mergeCell ref="G188:G190"/>
    <mergeCell ref="A196:B196"/>
    <mergeCell ref="G233:G243"/>
    <mergeCell ref="A211:E211"/>
    <mergeCell ref="G211:G219"/>
    <mergeCell ref="A215:E215"/>
    <mergeCell ref="B220:E220"/>
    <mergeCell ref="A209:B209"/>
    <mergeCell ref="B244:E244"/>
    <mergeCell ref="B232:E232"/>
    <mergeCell ref="A237:B237"/>
    <mergeCell ref="A236:B236"/>
    <mergeCell ref="A219:B219"/>
    <mergeCell ref="A216:B216"/>
    <mergeCell ref="A214:B214"/>
    <mergeCell ref="A222:B222"/>
    <mergeCell ref="A194:B194"/>
    <mergeCell ref="A193:B193"/>
    <mergeCell ref="A192:B192"/>
    <mergeCell ref="C188:C190"/>
    <mergeCell ref="A191:B191"/>
    <mergeCell ref="A190:B190"/>
    <mergeCell ref="A213:B213"/>
    <mergeCell ref="G221:G231"/>
    <mergeCell ref="A146:B146"/>
    <mergeCell ref="A145:B145"/>
    <mergeCell ref="A150:B150"/>
    <mergeCell ref="A149:B149"/>
    <mergeCell ref="A148:B148"/>
    <mergeCell ref="A144:B144"/>
    <mergeCell ref="A161:B161"/>
    <mergeCell ref="A156:B156"/>
    <mergeCell ref="A155:B155"/>
    <mergeCell ref="G185:G187"/>
    <mergeCell ref="G191:G196"/>
    <mergeCell ref="B197:E197"/>
    <mergeCell ref="B153:E153"/>
    <mergeCell ref="A154:B154"/>
    <mergeCell ref="A170:B170"/>
    <mergeCell ref="A171:B171"/>
    <mergeCell ref="A172:B172"/>
    <mergeCell ref="G142:G152"/>
    <mergeCell ref="A178:B178"/>
    <mergeCell ref="A179:B179"/>
    <mergeCell ref="A180:B180"/>
    <mergeCell ref="A185:B185"/>
    <mergeCell ref="A182:B182"/>
    <mergeCell ref="G176:G183"/>
    <mergeCell ref="A164:B164"/>
    <mergeCell ref="A163:B163"/>
    <mergeCell ref="A162:B162"/>
    <mergeCell ref="B175:E175"/>
    <mergeCell ref="A159:B159"/>
    <mergeCell ref="A160:B160"/>
    <mergeCell ref="G198:G209"/>
    <mergeCell ref="A199:B199"/>
    <mergeCell ref="A198:B198"/>
    <mergeCell ref="A202:B202"/>
    <mergeCell ref="A208:B208"/>
    <mergeCell ref="A204:B204"/>
    <mergeCell ref="A203:B203"/>
    <mergeCell ref="A183:B183"/>
    <mergeCell ref="B184:E184"/>
    <mergeCell ref="A176:B176"/>
    <mergeCell ref="A187:B187"/>
    <mergeCell ref="A186:B186"/>
    <mergeCell ref="A189:B189"/>
    <mergeCell ref="A188:B188"/>
    <mergeCell ref="A174:B174"/>
    <mergeCell ref="A168:B168"/>
    <mergeCell ref="A167:B167"/>
    <mergeCell ref="G328:G334"/>
    <mergeCell ref="A329:B329"/>
    <mergeCell ref="A330:B330"/>
    <mergeCell ref="G300:G304"/>
    <mergeCell ref="G319:G322"/>
    <mergeCell ref="G324:G326"/>
    <mergeCell ref="G262:G270"/>
    <mergeCell ref="G272:G286"/>
    <mergeCell ref="B323:E323"/>
    <mergeCell ref="A326:B326"/>
    <mergeCell ref="A325:B325"/>
    <mergeCell ref="A324:B324"/>
    <mergeCell ref="A321:B322"/>
    <mergeCell ref="A319:B320"/>
    <mergeCell ref="B271:E271"/>
    <mergeCell ref="A331:E331"/>
    <mergeCell ref="A332:B332"/>
    <mergeCell ref="A333:B333"/>
    <mergeCell ref="A334:B334"/>
    <mergeCell ref="A269:B269"/>
    <mergeCell ref="A264:B264"/>
    <mergeCell ref="A263:B263"/>
    <mergeCell ref="B318:E318"/>
    <mergeCell ref="A306:B306"/>
    <mergeCell ref="B327:E327"/>
    <mergeCell ref="A328:E328"/>
    <mergeCell ref="A63:B63"/>
    <mergeCell ref="A132:B132"/>
    <mergeCell ref="A152:B152"/>
    <mergeCell ref="A151:B151"/>
    <mergeCell ref="A133:B133"/>
    <mergeCell ref="B141:E141"/>
    <mergeCell ref="B166:E166"/>
    <mergeCell ref="A217:B217"/>
    <mergeCell ref="A218:E218"/>
    <mergeCell ref="A221:B221"/>
    <mergeCell ref="A76:B76"/>
    <mergeCell ref="A130:B130"/>
    <mergeCell ref="B131:E131"/>
    <mergeCell ref="A136:B136"/>
    <mergeCell ref="A135:B135"/>
    <mergeCell ref="A138:B138"/>
    <mergeCell ref="A137:B137"/>
    <mergeCell ref="A169:B169"/>
    <mergeCell ref="A173:B173"/>
    <mergeCell ref="A165:B165"/>
    <mergeCell ref="A142:B142"/>
    <mergeCell ref="A143:B143"/>
  </mergeCells>
  <phoneticPr fontId="15" type="noConversion"/>
  <printOptions horizontalCentered="1"/>
  <pageMargins left="0.78740157480314965" right="0.39370078740157483" top="0.39370078740157483" bottom="0.39370078740157483" header="0.31496062992125984" footer="0.31496062992125984"/>
  <pageSetup paperSize="9" scale="59" orientation="portrait" verticalDpi="0" r:id="rId1"/>
  <rowBreaks count="5" manualBreakCount="5">
    <brk id="64" max="6" man="1"/>
    <brk id="110" max="6" man="1"/>
    <brk id="152" max="6" man="1"/>
    <brk id="196" max="6" man="1"/>
    <brk id="23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0" sqref="H30"/>
    </sheetView>
  </sheetViews>
  <sheetFormatPr defaultRowHeight="15" x14ac:dyDescent="0.25"/>
  <sheetData/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3 мес. 2019</vt:lpstr>
      <vt:lpstr>Лист2</vt:lpstr>
      <vt:lpstr>Лист3</vt:lpstr>
      <vt:lpstr>'3 мес. 2019'!Заголовки_для_печати</vt:lpstr>
      <vt:lpstr>'3 мес. 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Крылова  Дина Александровна</dc:creator>
  <cp:lastModifiedBy>Радецкая Кристина Сергеевна</cp:lastModifiedBy>
  <cp:lastPrinted>2020-04-30T04:38:32Z</cp:lastPrinted>
  <dcterms:created xsi:type="dcterms:W3CDTF">2018-10-08T07:45:06Z</dcterms:created>
  <dcterms:modified xsi:type="dcterms:W3CDTF">2020-04-30T04:38:56Z</dcterms:modified>
</cp:coreProperties>
</file>