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СМСП" sheetId="1" r:id="rId1"/>
    <sheet name="самозанятые" sheetId="2" r:id="rId2"/>
    <sheet name="отказ" sheetId="3" r:id="rId3"/>
  </sheets>
  <definedNames>
    <definedName name="_xlnm.Print_Area" localSheetId="1">самозанятые!$A$1:$L$24</definedName>
    <definedName name="_xlnm.Print_Area" localSheetId="0">СМСП!$A$1:$P$10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7" i="3" l="1"/>
  <c r="H24" i="2"/>
  <c r="G24" i="2"/>
  <c r="J23" i="2"/>
  <c r="I23" i="2"/>
  <c r="I17" i="2"/>
  <c r="L17" i="2" s="1"/>
  <c r="J21" i="2"/>
  <c r="I21" i="2"/>
  <c r="L21" i="2" s="1"/>
  <c r="J19" i="2"/>
  <c r="I19" i="2"/>
  <c r="J15" i="2"/>
  <c r="I15" i="2"/>
  <c r="J13" i="2"/>
  <c r="I13" i="2"/>
  <c r="L13" i="2" s="1"/>
  <c r="J11" i="2"/>
  <c r="I11" i="2"/>
  <c r="L11" i="2" s="1"/>
  <c r="J9" i="2"/>
  <c r="I9" i="2"/>
  <c r="J7" i="2"/>
  <c r="I7" i="2"/>
  <c r="L7" i="2" s="1"/>
  <c r="J10" i="1"/>
  <c r="I10" i="1"/>
  <c r="P9" i="1"/>
  <c r="A8" i="1"/>
  <c r="P7" i="1"/>
  <c r="L15" i="2" l="1"/>
  <c r="L9" i="2"/>
  <c r="L19" i="2"/>
  <c r="L23" i="2"/>
</calcChain>
</file>

<file path=xl/sharedStrings.xml><?xml version="1.0" encoding="utf-8"?>
<sst xmlns="http://schemas.openxmlformats.org/spreadsheetml/2006/main" count="156" uniqueCount="106">
  <si>
    <t>Субсидия для субъектов малого среднего предпринимательства на возмещение затрат по приобретению оборудования в целях создания и (или) развития, и (или) модернизации производства товаров (работ, услуг), за исключением оборудования, предназначенного для осуществления оптовой и розничной торговой деятельности в 2024 году</t>
  </si>
  <si>
    <t>№ п/п</t>
  </si>
  <si>
    <t>Дата
поступ
ления
док-в,
№ документа</t>
  </si>
  <si>
    <t>СМСП (наименование адрес,
Ф.И.О. руководителя,
телефон,
код ОКВЭД)</t>
  </si>
  <si>
    <t>Объем
выручки от реализации товаров, выполнения работ,
оказания
услуг
2023/2024
(тыс. руб.)</t>
  </si>
  <si>
    <t xml:space="preserve">                      Показатели хозяйственной деятельности СМСП
за 2023-2024 uг.
</t>
  </si>
  <si>
    <t>Сумма субсидии по расчёту
(тыс. рублей)</t>
  </si>
  <si>
    <t>Сумма субсидии предоставляемая
(тыс. рублей)</t>
  </si>
  <si>
    <t>Критерии конкурского отбора, (балл)</t>
  </si>
  <si>
    <t>Итого баллов</t>
  </si>
  <si>
    <t>Средне
списочная
численность работников 2023/2024</t>
  </si>
  <si>
    <t>Средне
месячная зарплата
(тыс.руб.)
2023 г.</t>
  </si>
  <si>
    <t>Объем собственных средств, направленных на приобретение оборудования
в 2023-2024 гг. (рублей без НДС)</t>
  </si>
  <si>
    <t>Объем
уплаченных налогов и сборов и иных обязательных платежей в бюджеты всех уровней 2023 (тыс. руб.)</t>
  </si>
  <si>
    <t>Бюджетная эффективность</t>
  </si>
  <si>
    <t>Социальная эффективность</t>
  </si>
  <si>
    <t>Количество созданных рабочих мест</t>
  </si>
  <si>
    <t>Наличие коллективного договора</t>
  </si>
  <si>
    <t>Получение субсидии ранее</t>
  </si>
  <si>
    <t>ООО "Копейская швейная фабрика"
г. Копейск, 
ул. Кемеровская, 3А
89226317777
ОКВЭД 14.12 Производство спецодежды</t>
  </si>
  <si>
    <t>19875/21060</t>
  </si>
  <si>
    <t>25/26</t>
  </si>
  <si>
    <t>36145/ 36494</t>
  </si>
  <si>
    <t>172679,67 (парогенератор, швейная машина, дисковый раскройный нож, оверлок)</t>
  </si>
  <si>
    <t xml:space="preserve">3964/ 19875*100= 19,94
</t>
  </si>
  <si>
    <t>36145/ 18678,30= 1,94</t>
  </si>
  <si>
    <t>сохранение рабочих мест</t>
  </si>
  <si>
    <t>нет</t>
  </si>
  <si>
    <t>да</t>
  </si>
  <si>
    <t>БАЛЛЫ:</t>
  </si>
  <si>
    <t xml:space="preserve">27.06.2024                     14250-пс </t>
  </si>
  <si>
    <t>ИП Гинтер Владимир Оттович
г. Копейск, 
ул. Кузнецова, 28 
89123000777
ОКВЭД 22.2 Производство изделий из пластмассы</t>
  </si>
  <si>
    <t>348059,5/ 410710,2</t>
  </si>
  <si>
    <t>88/90</t>
  </si>
  <si>
    <t>22017,2/ 24757,1</t>
  </si>
  <si>
    <t>2515807,55 (термопластавтомат со шнеком)</t>
  </si>
  <si>
    <t xml:space="preserve">12377,7/ 348059,5* 100= 3,56
</t>
  </si>
  <si>
    <t>22017,2/ 18678,30= 1,18</t>
  </si>
  <si>
    <t>ИТОГО:</t>
  </si>
  <si>
    <t>Субсидия для самозанятых на возмещение затрат по приобретению оборудования,  инструмента и инвентаря, мебели, расходных материалов, аренде, повышению квалификации в 2024 году</t>
  </si>
  <si>
    <t xml:space="preserve"> Показатели хозяйственной деятельности СМСП
за 2023-2024 гг.
</t>
  </si>
  <si>
    <t xml:space="preserve">Общая сумма дохода за календарный год 2023/текущий 2024
 (руб.)
</t>
  </si>
  <si>
    <t xml:space="preserve">Общая сумма налога, исчисленная за календарный год 2023/текущий 2024
 (руб.)
</t>
  </si>
  <si>
    <t>Объем собственных средств, направленных на развитие бизнеса
в 2023-2024 гг. (руб.)
 (рублей без НДС)</t>
  </si>
  <si>
    <t>Сфера деятельности</t>
  </si>
  <si>
    <t xml:space="preserve">Продолжительность ведения деятельности </t>
  </si>
  <si>
    <t>Презентация проекта</t>
  </si>
  <si>
    <t xml:space="preserve">24.06.2024                 13920-пс </t>
  </si>
  <si>
    <t>Коробова Венера  Рейнатовна                г. Копейск, пр. Коммунистический, 39-103, 89823014604, художественная тату, перманентный макияж</t>
  </si>
  <si>
    <t>243400/207290</t>
  </si>
  <si>
    <t>9736/8291</t>
  </si>
  <si>
    <t>220018 (оборудование - тату машинка, мебели, расходных материалов, повышение квалификации)</t>
  </si>
  <si>
    <t xml:space="preserve">24.06.2024 13964-пс  </t>
  </si>
  <si>
    <t>Сизон Марина Михайловна              г. Копейск,            ул. Огнева, д. 22       89090917428           ремонт, рестоврация, ручная чистка одежды</t>
  </si>
  <si>
    <t>330465/243995</t>
  </si>
  <si>
    <t>13218,60/9759,8</t>
  </si>
  <si>
    <t>223000               (аренда помещения)</t>
  </si>
  <si>
    <t xml:space="preserve">26.06.2024                14183-пс </t>
  </si>
  <si>
    <t>Васильченко Татьяна Ивановна     г. Копейск,             ул. Гастелло.           д. 27, кв. 81                89049781641 эстетический и аппаратный массаж</t>
  </si>
  <si>
    <t>266200/56500</t>
  </si>
  <si>
    <t>10648/2260</t>
  </si>
  <si>
    <t>204305 (оборудование - камера для прессования, воздуховод на ноги, вакуумная манипула, биполярная манипула, расходные материалы)</t>
  </si>
  <si>
    <t>27.06.2024                   14248-пс</t>
  </si>
  <si>
    <t>Хафизова Юлия Рейнатовна г. Копейск, ул. Лихачева, 8-34, 89822908677            педикюр</t>
  </si>
  <si>
    <t>195900/129350</t>
  </si>
  <si>
    <t>7836/517</t>
  </si>
  <si>
    <t>136184 (оборудование - УЗ мойка, пылесос, аппарат для педикюра, инструмент и инвентарь, расходные материалы)</t>
  </si>
  <si>
    <t xml:space="preserve">27.06.2024                 14261-пс </t>
  </si>
  <si>
    <t>Гуда Юлия Юрьевна  г. Копейск,                ул. Томилова, 2-12,  89511136474  маникюр, обучающие мастер классы и семинары</t>
  </si>
  <si>
    <t>388000/98000</t>
  </si>
  <si>
    <t>15520/3920</t>
  </si>
  <si>
    <t>200776 (приобретение оборудования - аппарат для маникюра и педикюра, расходные материалы)</t>
  </si>
  <si>
    <t xml:space="preserve">27.06.2024                14330-пс </t>
  </si>
  <si>
    <t>Юкляевских Елена Владимировна г. Копейск, ул. Салютная,      д.  3, 8963056400, маникюр, педикюр, перманентный макияж</t>
  </si>
  <si>
    <t>88600/31700</t>
  </si>
  <si>
    <t>3544/1268</t>
  </si>
  <si>
    <t>119331 (оборудование - стерилизщатор воздушный, инструмент и инвентарь, расходные материалы)</t>
  </si>
  <si>
    <t xml:space="preserve">25.06.2024               14059-пс </t>
  </si>
  <si>
    <t>Язев Дмитрий Владимирович г. Копейск, пер. 4-ый Дачный, 21, 89080509627, производство изделий из металла</t>
  </si>
  <si>
    <t>-/41000</t>
  </si>
  <si>
    <t>-/1640</t>
  </si>
  <si>
    <t>204599 (оборудование - компрессор, сварочный аппарат, расходные материалы)</t>
  </si>
  <si>
    <t xml:space="preserve">27.06.2024                   14294-пс </t>
  </si>
  <si>
    <t>Перевалов Александр Александрович        г. Копейск,            ул. Троицкая, д. 2, кв. 12   89525149288        кузовной ремонт</t>
  </si>
  <si>
    <t>241000/85000</t>
  </si>
  <si>
    <t>9640/3400</t>
  </si>
  <si>
    <t>218252 (расходные материалы)</t>
  </si>
  <si>
    <t xml:space="preserve">01.07.2024                 14436-пс </t>
  </si>
  <si>
    <t>Яковлев Роман Антонович г. Копейск,                ул. Кыштымская, 10-28, 89823226913, ремонт жилых и не жилых помещений</t>
  </si>
  <si>
    <t>245000/331200</t>
  </si>
  <si>
    <t>9800/13292</t>
  </si>
  <si>
    <t>130000 (приобретение оборудования - окрасочный аппарат безвоздушной покраски)</t>
  </si>
  <si>
    <t xml:space="preserve">да </t>
  </si>
  <si>
    <t xml:space="preserve">25.06.2024                       № 14069-пс </t>
  </si>
  <si>
    <t>ИП Сачков Петр Михайлович, г. Копейск, ул. Полевая, 41, 89128973856, ОКВЭД 45.20.1 Техническое обслуживание и ремонт лагковых автомобилей и легких грузовых автотранспортных средств</t>
  </si>
  <si>
    <t>17613,6/20000,0</t>
  </si>
  <si>
    <t>7/8</t>
  </si>
  <si>
    <t>419583
(Подъемник 4-х ст.п од сход-развал 5 т.)</t>
  </si>
  <si>
    <t xml:space="preserve">678,96/17613,6*100=               3,85
</t>
  </si>
  <si>
    <t>18112,76/
18678,30=
0,97</t>
  </si>
  <si>
    <t>сохранение</t>
  </si>
  <si>
    <t>отказ. Имеется задолжен-ность перед УИиЗО</t>
  </si>
  <si>
    <t xml:space="preserve">25.06.2024                        14002-пс </t>
  </si>
  <si>
    <t>Отказ в предоставлении субсидии для субъектов малого среднего предпринимательства на возмещение затрат по приобретению оборудования в целях создания и (или) развития, и (или) модернизации производства товаров (работ, услуг), за исключением оборудования, предназначенного для осуществления оптовой и розничной торговой деятельности в 2024 году</t>
  </si>
  <si>
    <t>24 июля 2024 г., г. Копейск, ул. Ленина, д. 52, каб. 213, 10-30 час.</t>
  </si>
  <si>
    <t>24 июля 2024 г., г. Копейск, ул. Ленина, д. 52, каб. 213, 11-00 час.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</si>
</sst>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2" xfId="0" applyFont="1" applyBorder="1" applyAlignment="1" applyProtection="1"/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textRotation="90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top"/>
    </xf>
    <xf numFmtId="14" fontId="1" fillId="0" borderId="3" xfId="0" applyNumberFormat="1" applyFont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top" wrapText="1"/>
    </xf>
    <xf numFmtId="49" fontId="1" fillId="0" borderId="2" xfId="0" applyNumberFormat="1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/>
    <xf numFmtId="0" fontId="3" fillId="0" borderId="2" xfId="0" applyFont="1" applyBorder="1" applyAlignment="1" applyProtection="1">
      <alignment horizontal="center" vertical="top" wrapText="1"/>
    </xf>
    <xf numFmtId="14" fontId="1" fillId="0" borderId="3" xfId="0" applyNumberFormat="1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/>
    </xf>
    <xf numFmtId="14" fontId="1" fillId="0" borderId="8" xfId="0" applyNumberFormat="1" applyFont="1" applyBorder="1" applyAlignment="1" applyProtection="1">
      <alignment horizontal="center" vertical="top" wrapText="1"/>
    </xf>
    <xf numFmtId="0" fontId="4" fillId="0" borderId="9" xfId="0" applyFont="1" applyBorder="1" applyAlignment="1" applyProtection="1">
      <alignment horizontal="left" vertical="top" wrapText="1"/>
    </xf>
    <xf numFmtId="49" fontId="1" fillId="0" borderId="9" xfId="0" applyNumberFormat="1" applyFont="1" applyBorder="1" applyAlignment="1" applyProtection="1">
      <alignment horizontal="center" vertical="top" wrapText="1"/>
    </xf>
    <xf numFmtId="0" fontId="1" fillId="0" borderId="9" xfId="0" applyFont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vertical="top" wrapText="1"/>
    </xf>
    <xf numFmtId="0" fontId="1" fillId="0" borderId="8" xfId="0" applyFont="1" applyBorder="1" applyAlignment="1" applyProtection="1">
      <alignment horizontal="center" vertical="top" wrapText="1"/>
    </xf>
    <xf numFmtId="0" fontId="5" fillId="2" borderId="9" xfId="0" applyFont="1" applyFill="1" applyBorder="1" applyAlignment="1" applyProtection="1">
      <alignment horizontal="center" vertical="top" wrapText="1"/>
    </xf>
    <xf numFmtId="14" fontId="1" fillId="0" borderId="2" xfId="0" applyNumberFormat="1" applyFont="1" applyBorder="1" applyAlignment="1" applyProtection="1">
      <alignment horizontal="center" vertical="top" wrapText="1"/>
    </xf>
    <xf numFmtId="0" fontId="1" fillId="2" borderId="9" xfId="0" applyFont="1" applyFill="1" applyBorder="1" applyAlignment="1" applyProtection="1">
      <alignment horizontal="center" vertical="top" wrapText="1"/>
    </xf>
    <xf numFmtId="0" fontId="1" fillId="0" borderId="10" xfId="0" applyFont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 applyProtection="1"/>
    <xf numFmtId="0" fontId="1" fillId="0" borderId="2" xfId="0" applyFont="1" applyBorder="1" applyAlignment="1" applyProtection="1"/>
    <xf numFmtId="0" fontId="3" fillId="0" borderId="6" xfId="0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0"/>
  <sheetViews>
    <sheetView tabSelected="1" view="pageBreakPreview" zoomScaleNormal="100" workbookViewId="0">
      <selection activeCell="G4" sqref="G4"/>
    </sheetView>
  </sheetViews>
  <sheetFormatPr defaultColWidth="9.140625" defaultRowHeight="18.75" x14ac:dyDescent="0.3"/>
  <cols>
    <col min="1" max="1" width="5.85546875" style="1" customWidth="1"/>
    <col min="2" max="2" width="15.140625" style="2" customWidth="1"/>
    <col min="3" max="3" width="23" style="2" customWidth="1"/>
    <col min="4" max="4" width="17.28515625" style="2" customWidth="1"/>
    <col min="5" max="5" width="16" style="2" customWidth="1"/>
    <col min="6" max="6" width="13" style="2" customWidth="1"/>
    <col min="7" max="7" width="18.28515625" style="2" customWidth="1"/>
    <col min="8" max="8" width="18.140625" style="2" customWidth="1"/>
    <col min="9" max="9" width="15.42578125" style="2" customWidth="1"/>
    <col min="10" max="10" width="12.140625" style="2" customWidth="1"/>
    <col min="11" max="11" width="14.28515625" style="2" customWidth="1"/>
    <col min="12" max="12" width="12.140625" style="2" customWidth="1"/>
    <col min="13" max="13" width="10.5703125" style="2" customWidth="1"/>
    <col min="14" max="14" width="7.42578125" style="2" customWidth="1"/>
    <col min="15" max="15" width="7.140625" style="2" customWidth="1"/>
    <col min="16" max="16" width="10.85546875" style="2" customWidth="1"/>
    <col min="17" max="16384" width="9.140625" style="2"/>
  </cols>
  <sheetData>
    <row r="1" spans="1:94" s="3" customFormat="1" ht="78.75" customHeight="1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</row>
    <row r="2" spans="1:94" s="3" customFormat="1" ht="26.25" customHeight="1" x14ac:dyDescent="0.3">
      <c r="A2" s="48" t="s">
        <v>105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</row>
    <row r="3" spans="1:94" s="3" customFormat="1" ht="85.5" customHeight="1" x14ac:dyDescent="0.3">
      <c r="A3" s="38" t="s">
        <v>1</v>
      </c>
      <c r="B3" s="38" t="s">
        <v>2</v>
      </c>
      <c r="C3" s="38" t="s">
        <v>3</v>
      </c>
      <c r="D3" s="38" t="s">
        <v>4</v>
      </c>
      <c r="E3" s="39" t="s">
        <v>5</v>
      </c>
      <c r="F3" s="39"/>
      <c r="G3" s="39"/>
      <c r="H3" s="39"/>
      <c r="I3" s="38" t="s">
        <v>6</v>
      </c>
      <c r="J3" s="38" t="s">
        <v>7</v>
      </c>
      <c r="K3" s="38" t="s">
        <v>8</v>
      </c>
      <c r="L3" s="38"/>
      <c r="M3" s="38"/>
      <c r="N3" s="38"/>
      <c r="O3" s="38"/>
      <c r="P3" s="38" t="s">
        <v>9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</row>
    <row r="4" spans="1:94" s="3" customFormat="1" ht="168.75" customHeight="1" x14ac:dyDescent="0.3">
      <c r="A4" s="38"/>
      <c r="B4" s="38"/>
      <c r="C4" s="38"/>
      <c r="D4" s="38"/>
      <c r="E4" s="4" t="s">
        <v>10</v>
      </c>
      <c r="F4" s="4" t="s">
        <v>11</v>
      </c>
      <c r="G4" s="4" t="s">
        <v>12</v>
      </c>
      <c r="H4" s="4" t="s">
        <v>13</v>
      </c>
      <c r="I4" s="38"/>
      <c r="J4" s="38"/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38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</row>
    <row r="5" spans="1:94" s="3" customFormat="1" ht="30.75" customHeight="1" x14ac:dyDescent="0.3">
      <c r="A5" s="6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</row>
    <row r="6" spans="1:94" ht="175.5" customHeight="1" x14ac:dyDescent="0.3">
      <c r="A6" s="7">
        <v>1</v>
      </c>
      <c r="B6" s="8" t="s">
        <v>102</v>
      </c>
      <c r="C6" s="9" t="s">
        <v>19</v>
      </c>
      <c r="D6" s="10" t="s">
        <v>20</v>
      </c>
      <c r="E6" s="11" t="s">
        <v>21</v>
      </c>
      <c r="F6" s="10" t="s">
        <v>22</v>
      </c>
      <c r="G6" s="10" t="s">
        <v>23</v>
      </c>
      <c r="H6" s="10">
        <v>3964</v>
      </c>
      <c r="I6" s="10">
        <v>86.338999999999999</v>
      </c>
      <c r="J6" s="10">
        <v>86.338999999999999</v>
      </c>
      <c r="K6" s="12" t="s">
        <v>24</v>
      </c>
      <c r="L6" s="13" t="s">
        <v>25</v>
      </c>
      <c r="M6" s="13" t="s">
        <v>26</v>
      </c>
      <c r="N6" s="13" t="s">
        <v>27</v>
      </c>
      <c r="O6" s="13" t="s">
        <v>28</v>
      </c>
      <c r="P6" s="13"/>
    </row>
    <row r="7" spans="1:94" ht="24" customHeight="1" x14ac:dyDescent="0.3">
      <c r="A7" s="36" t="s">
        <v>29</v>
      </c>
      <c r="B7" s="36"/>
      <c r="C7" s="36"/>
      <c r="D7" s="36"/>
      <c r="E7" s="36"/>
      <c r="F7" s="36"/>
      <c r="G7" s="36"/>
      <c r="H7" s="36"/>
      <c r="I7" s="14"/>
      <c r="J7" s="14"/>
      <c r="K7" s="15">
        <v>4</v>
      </c>
      <c r="L7" s="15">
        <v>1</v>
      </c>
      <c r="M7" s="15">
        <v>1</v>
      </c>
      <c r="N7" s="15">
        <v>0</v>
      </c>
      <c r="O7" s="15">
        <v>0</v>
      </c>
      <c r="P7" s="15">
        <f>K7+L7+M7+N7+O7</f>
        <v>6</v>
      </c>
    </row>
    <row r="8" spans="1:94" ht="151.5" customHeight="1" x14ac:dyDescent="0.3">
      <c r="A8" s="7">
        <f>A6+1</f>
        <v>2</v>
      </c>
      <c r="B8" s="16" t="s">
        <v>30</v>
      </c>
      <c r="C8" s="9" t="s">
        <v>31</v>
      </c>
      <c r="D8" s="10" t="s">
        <v>32</v>
      </c>
      <c r="E8" s="11" t="s">
        <v>33</v>
      </c>
      <c r="F8" s="10" t="s">
        <v>34</v>
      </c>
      <c r="G8" s="10" t="s">
        <v>35</v>
      </c>
      <c r="H8" s="10">
        <v>12377.7</v>
      </c>
      <c r="I8" s="10">
        <v>1257.903</v>
      </c>
      <c r="J8" s="10">
        <v>300</v>
      </c>
      <c r="K8" s="12" t="s">
        <v>36</v>
      </c>
      <c r="L8" s="13" t="s">
        <v>37</v>
      </c>
      <c r="M8" s="13" t="s">
        <v>26</v>
      </c>
      <c r="N8" s="13" t="s">
        <v>27</v>
      </c>
      <c r="O8" s="13" t="s">
        <v>28</v>
      </c>
      <c r="P8" s="13"/>
    </row>
    <row r="9" spans="1:94" ht="24" customHeight="1" x14ac:dyDescent="0.3">
      <c r="A9" s="36" t="s">
        <v>29</v>
      </c>
      <c r="B9" s="36"/>
      <c r="C9" s="36"/>
      <c r="D9" s="36"/>
      <c r="E9" s="36"/>
      <c r="F9" s="36"/>
      <c r="G9" s="36"/>
      <c r="H9" s="36"/>
      <c r="I9" s="14"/>
      <c r="J9" s="14"/>
      <c r="K9" s="15">
        <v>1</v>
      </c>
      <c r="L9" s="15">
        <v>1</v>
      </c>
      <c r="M9" s="15">
        <v>1</v>
      </c>
      <c r="N9" s="15">
        <v>0</v>
      </c>
      <c r="O9" s="15">
        <v>0</v>
      </c>
      <c r="P9" s="15">
        <f>K9+L9+M9+N9+O9</f>
        <v>3</v>
      </c>
    </row>
    <row r="10" spans="1:94" s="17" customFormat="1" ht="30.75" customHeight="1" x14ac:dyDescent="0.3">
      <c r="H10" s="18" t="s">
        <v>38</v>
      </c>
      <c r="I10" s="17">
        <f>I6+I8</f>
        <v>1344.242</v>
      </c>
      <c r="J10" s="17">
        <f>J6+J8</f>
        <v>386.339</v>
      </c>
    </row>
  </sheetData>
  <mergeCells count="13">
    <mergeCell ref="A7:H7"/>
    <mergeCell ref="A9:H9"/>
    <mergeCell ref="A1:P1"/>
    <mergeCell ref="A3:A4"/>
    <mergeCell ref="B3:B4"/>
    <mergeCell ref="C3:C4"/>
    <mergeCell ref="D3:D4"/>
    <mergeCell ref="E3:H3"/>
    <mergeCell ref="I3:I4"/>
    <mergeCell ref="J3:J4"/>
    <mergeCell ref="K3:O3"/>
    <mergeCell ref="P3:P4"/>
    <mergeCell ref="A2:P2"/>
  </mergeCells>
  <printOptions gridLines="1"/>
  <pageMargins left="0.39374999999999999" right="0.39374999999999999" top="0.39374999999999999" bottom="0.39374999999999999" header="0.511811023622047" footer="0.511811023622047"/>
  <pageSetup paperSize="9" scale="6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view="pageBreakPreview" zoomScaleNormal="100" workbookViewId="0">
      <selection activeCell="A2" sqref="A2:L2"/>
    </sheetView>
  </sheetViews>
  <sheetFormatPr defaultColWidth="9.140625" defaultRowHeight="18.75" x14ac:dyDescent="0.3"/>
  <cols>
    <col min="1" max="1" width="6.140625" style="19" customWidth="1"/>
    <col min="2" max="2" width="15.140625" style="2" customWidth="1"/>
    <col min="3" max="3" width="24.42578125" style="2" customWidth="1"/>
    <col min="4" max="4" width="18.85546875" style="2" customWidth="1"/>
    <col min="5" max="5" width="19.7109375" style="2" customWidth="1"/>
    <col min="6" max="6" width="18.5703125" style="2" customWidth="1"/>
    <col min="7" max="7" width="15.28515625" style="2" customWidth="1"/>
    <col min="8" max="8" width="15.5703125" style="2" customWidth="1"/>
    <col min="9" max="9" width="12.140625" style="2" customWidth="1"/>
    <col min="10" max="10" width="10" style="2" customWidth="1"/>
    <col min="11" max="11" width="10.5703125" style="2" customWidth="1"/>
    <col min="12" max="12" width="10.140625" style="2" customWidth="1"/>
    <col min="13" max="16384" width="9.140625" style="2"/>
  </cols>
  <sheetData>
    <row r="1" spans="1:12" ht="43.5" customHeight="1" x14ac:dyDescent="0.3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5.5" customHeight="1" x14ac:dyDescent="0.3">
      <c r="A2" s="48" t="s">
        <v>105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2" ht="42.75" customHeight="1" x14ac:dyDescent="0.3">
      <c r="A3" s="45" t="s">
        <v>1</v>
      </c>
      <c r="B3" s="46" t="s">
        <v>2</v>
      </c>
      <c r="C3" s="47" t="s">
        <v>3</v>
      </c>
      <c r="D3" s="47" t="s">
        <v>40</v>
      </c>
      <c r="E3" s="47"/>
      <c r="F3" s="47"/>
      <c r="G3" s="47" t="s">
        <v>6</v>
      </c>
      <c r="H3" s="47" t="s">
        <v>7</v>
      </c>
      <c r="I3" s="47" t="s">
        <v>8</v>
      </c>
      <c r="J3" s="47"/>
      <c r="K3" s="47"/>
      <c r="L3" s="47" t="s">
        <v>9</v>
      </c>
    </row>
    <row r="4" spans="1:12" ht="189.75" customHeight="1" x14ac:dyDescent="0.3">
      <c r="A4" s="43"/>
      <c r="B4" s="44"/>
      <c r="C4" s="38"/>
      <c r="D4" s="4" t="s">
        <v>41</v>
      </c>
      <c r="E4" s="4" t="s">
        <v>42</v>
      </c>
      <c r="F4" s="4" t="s">
        <v>43</v>
      </c>
      <c r="G4" s="38"/>
      <c r="H4" s="38"/>
      <c r="I4" s="5" t="s">
        <v>44</v>
      </c>
      <c r="J4" s="5" t="s">
        <v>45</v>
      </c>
      <c r="K4" s="5" t="s">
        <v>46</v>
      </c>
      <c r="L4" s="38"/>
    </row>
    <row r="5" spans="1:12" x14ac:dyDescent="0.3">
      <c r="A5" s="21">
        <v>1</v>
      </c>
      <c r="B5" s="20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</row>
    <row r="6" spans="1:12" ht="147.75" customHeight="1" x14ac:dyDescent="0.3">
      <c r="A6" s="7">
        <v>1</v>
      </c>
      <c r="B6" s="22" t="s">
        <v>47</v>
      </c>
      <c r="C6" s="23" t="s">
        <v>48</v>
      </c>
      <c r="D6" s="24" t="s">
        <v>49</v>
      </c>
      <c r="E6" s="25" t="s">
        <v>50</v>
      </c>
      <c r="F6" s="25" t="s">
        <v>51</v>
      </c>
      <c r="G6" s="25">
        <v>110.009</v>
      </c>
      <c r="H6" s="25">
        <v>100</v>
      </c>
      <c r="I6" s="25">
        <v>3</v>
      </c>
      <c r="J6" s="25">
        <v>6</v>
      </c>
      <c r="K6" s="25" t="s">
        <v>28</v>
      </c>
      <c r="L6" s="25"/>
    </row>
    <row r="7" spans="1:12" ht="18.75" customHeight="1" x14ac:dyDescent="0.3">
      <c r="A7" s="40" t="s">
        <v>29</v>
      </c>
      <c r="B7" s="40"/>
      <c r="C7" s="40"/>
      <c r="D7" s="40"/>
      <c r="E7" s="40"/>
      <c r="F7" s="40"/>
      <c r="G7" s="40"/>
      <c r="H7" s="40"/>
      <c r="I7" s="15">
        <f>I6</f>
        <v>3</v>
      </c>
      <c r="J7" s="15">
        <f>J6</f>
        <v>6</v>
      </c>
      <c r="K7" s="15">
        <v>2</v>
      </c>
      <c r="L7" s="15">
        <f>I7+J7+K7</f>
        <v>11</v>
      </c>
    </row>
    <row r="8" spans="1:12" ht="182.25" customHeight="1" x14ac:dyDescent="0.3">
      <c r="A8" s="7">
        <v>2</v>
      </c>
      <c r="B8" s="22" t="s">
        <v>52</v>
      </c>
      <c r="C8" s="26" t="s">
        <v>53</v>
      </c>
      <c r="D8" s="24" t="s">
        <v>54</v>
      </c>
      <c r="E8" s="25" t="s">
        <v>55</v>
      </c>
      <c r="F8" s="25" t="s">
        <v>56</v>
      </c>
      <c r="G8" s="25">
        <v>111.5</v>
      </c>
      <c r="H8" s="25">
        <v>100</v>
      </c>
      <c r="I8" s="25">
        <v>3</v>
      </c>
      <c r="J8" s="25">
        <v>6</v>
      </c>
      <c r="K8" s="25" t="s">
        <v>28</v>
      </c>
      <c r="L8" s="25"/>
    </row>
    <row r="9" spans="1:12" ht="18.75" customHeight="1" x14ac:dyDescent="0.3">
      <c r="A9" s="40" t="s">
        <v>29</v>
      </c>
      <c r="B9" s="40"/>
      <c r="C9" s="40"/>
      <c r="D9" s="40"/>
      <c r="E9" s="40"/>
      <c r="F9" s="40"/>
      <c r="G9" s="40"/>
      <c r="H9" s="40"/>
      <c r="I9" s="15">
        <f>I8</f>
        <v>3</v>
      </c>
      <c r="J9" s="15">
        <f>J8</f>
        <v>6</v>
      </c>
      <c r="K9" s="15">
        <v>2</v>
      </c>
      <c r="L9" s="15">
        <f>I9+J9+K9</f>
        <v>11</v>
      </c>
    </row>
    <row r="10" spans="1:12" ht="228.75" customHeight="1" x14ac:dyDescent="0.3">
      <c r="A10" s="7">
        <v>3</v>
      </c>
      <c r="B10" s="27" t="s">
        <v>57</v>
      </c>
      <c r="C10" s="26" t="s">
        <v>58</v>
      </c>
      <c r="D10" s="11" t="s">
        <v>59</v>
      </c>
      <c r="E10" s="10" t="s">
        <v>60</v>
      </c>
      <c r="F10" s="10" t="s">
        <v>61</v>
      </c>
      <c r="G10" s="10">
        <v>102.15300000000001</v>
      </c>
      <c r="H10" s="10">
        <v>100</v>
      </c>
      <c r="I10" s="10">
        <v>3</v>
      </c>
      <c r="J10" s="10">
        <v>6</v>
      </c>
      <c r="K10" s="10" t="s">
        <v>28</v>
      </c>
      <c r="L10" s="10"/>
    </row>
    <row r="11" spans="1:12" ht="15" customHeight="1" x14ac:dyDescent="0.3">
      <c r="A11" s="40" t="s">
        <v>29</v>
      </c>
      <c r="B11" s="40"/>
      <c r="C11" s="40"/>
      <c r="D11" s="40"/>
      <c r="E11" s="40"/>
      <c r="F11" s="40"/>
      <c r="G11" s="40"/>
      <c r="H11" s="40"/>
      <c r="I11" s="15">
        <f>I10</f>
        <v>3</v>
      </c>
      <c r="J11" s="15">
        <f>J10</f>
        <v>6</v>
      </c>
      <c r="K11" s="15">
        <v>2</v>
      </c>
      <c r="L11" s="15">
        <f>I11+J11+K11</f>
        <v>11</v>
      </c>
    </row>
    <row r="12" spans="1:12" ht="167.25" customHeight="1" x14ac:dyDescent="0.3">
      <c r="A12" s="7">
        <v>4</v>
      </c>
      <c r="B12" s="28" t="s">
        <v>62</v>
      </c>
      <c r="C12" s="23" t="s">
        <v>63</v>
      </c>
      <c r="D12" s="24" t="s">
        <v>64</v>
      </c>
      <c r="E12" s="25" t="s">
        <v>65</v>
      </c>
      <c r="F12" s="25" t="s">
        <v>66</v>
      </c>
      <c r="G12" s="25">
        <v>68.091999999999999</v>
      </c>
      <c r="H12" s="25">
        <v>68.091999999999999</v>
      </c>
      <c r="I12" s="25">
        <v>3</v>
      </c>
      <c r="J12" s="25">
        <v>6</v>
      </c>
      <c r="K12" s="25" t="s">
        <v>28</v>
      </c>
      <c r="L12" s="25"/>
    </row>
    <row r="13" spans="1:12" ht="18.75" customHeight="1" x14ac:dyDescent="0.3">
      <c r="A13" s="40" t="s">
        <v>29</v>
      </c>
      <c r="B13" s="40"/>
      <c r="C13" s="40"/>
      <c r="D13" s="40"/>
      <c r="E13" s="40"/>
      <c r="F13" s="40"/>
      <c r="G13" s="40"/>
      <c r="H13" s="40"/>
      <c r="I13" s="15">
        <f>I12</f>
        <v>3</v>
      </c>
      <c r="J13" s="15">
        <f>J12</f>
        <v>6</v>
      </c>
      <c r="K13" s="15">
        <v>2</v>
      </c>
      <c r="L13" s="15">
        <f>I13+J13+K13</f>
        <v>11</v>
      </c>
    </row>
    <row r="14" spans="1:12" ht="147.75" customHeight="1" x14ac:dyDescent="0.3">
      <c r="A14" s="7">
        <v>5</v>
      </c>
      <c r="B14" s="22" t="s">
        <v>67</v>
      </c>
      <c r="C14" s="23" t="s">
        <v>68</v>
      </c>
      <c r="D14" s="24" t="s">
        <v>69</v>
      </c>
      <c r="E14" s="24" t="s">
        <v>70</v>
      </c>
      <c r="F14" s="25" t="s">
        <v>71</v>
      </c>
      <c r="G14" s="25">
        <v>100.38</v>
      </c>
      <c r="H14" s="25">
        <v>100</v>
      </c>
      <c r="I14" s="25">
        <v>3</v>
      </c>
      <c r="J14" s="25">
        <v>6</v>
      </c>
      <c r="K14" s="29" t="s">
        <v>28</v>
      </c>
      <c r="L14" s="25"/>
    </row>
    <row r="15" spans="1:12" ht="18.75" customHeight="1" x14ac:dyDescent="0.3">
      <c r="A15" s="40" t="s">
        <v>29</v>
      </c>
      <c r="B15" s="40"/>
      <c r="C15" s="40"/>
      <c r="D15" s="40"/>
      <c r="E15" s="40"/>
      <c r="F15" s="40"/>
      <c r="G15" s="40"/>
      <c r="H15" s="40"/>
      <c r="I15" s="15">
        <f>I14</f>
        <v>3</v>
      </c>
      <c r="J15" s="15">
        <f>J14</f>
        <v>6</v>
      </c>
      <c r="K15" s="15">
        <v>2</v>
      </c>
      <c r="L15" s="15">
        <f>I15+J15+K15</f>
        <v>11</v>
      </c>
    </row>
    <row r="16" spans="1:12" ht="135" customHeight="1" x14ac:dyDescent="0.3">
      <c r="A16" s="7">
        <v>6</v>
      </c>
      <c r="B16" s="30" t="s">
        <v>82</v>
      </c>
      <c r="C16" s="23" t="s">
        <v>83</v>
      </c>
      <c r="D16" s="11" t="s">
        <v>84</v>
      </c>
      <c r="E16" s="10" t="s">
        <v>85</v>
      </c>
      <c r="F16" s="10" t="s">
        <v>86</v>
      </c>
      <c r="G16" s="10">
        <v>109.126</v>
      </c>
      <c r="H16" s="10">
        <v>100</v>
      </c>
      <c r="I16" s="25">
        <v>3</v>
      </c>
      <c r="J16" s="25">
        <v>6</v>
      </c>
      <c r="K16" s="31" t="s">
        <v>28</v>
      </c>
      <c r="L16" s="25"/>
    </row>
    <row r="17" spans="1:12" ht="18.75" customHeight="1" x14ac:dyDescent="0.3">
      <c r="A17" s="40" t="s">
        <v>29</v>
      </c>
      <c r="B17" s="40"/>
      <c r="C17" s="40"/>
      <c r="D17" s="40"/>
      <c r="E17" s="40"/>
      <c r="F17" s="40"/>
      <c r="G17" s="40"/>
      <c r="H17" s="40"/>
      <c r="I17" s="15">
        <f>I22</f>
        <v>3</v>
      </c>
      <c r="J17" s="15">
        <v>6</v>
      </c>
      <c r="K17" s="15">
        <v>2</v>
      </c>
      <c r="L17" s="15">
        <f>I17+J17+K17</f>
        <v>11</v>
      </c>
    </row>
    <row r="18" spans="1:12" ht="175.5" customHeight="1" x14ac:dyDescent="0.3">
      <c r="A18" s="10">
        <v>7</v>
      </c>
      <c r="B18" s="30" t="s">
        <v>72</v>
      </c>
      <c r="C18" s="26" t="s">
        <v>73</v>
      </c>
      <c r="D18" s="11" t="s">
        <v>74</v>
      </c>
      <c r="E18" s="10" t="s">
        <v>75</v>
      </c>
      <c r="F18" s="10" t="s">
        <v>76</v>
      </c>
      <c r="G18" s="10">
        <v>59.664999999999999</v>
      </c>
      <c r="H18" s="10">
        <v>59.664999999999999</v>
      </c>
      <c r="I18" s="25">
        <v>3</v>
      </c>
      <c r="J18" s="25">
        <v>6</v>
      </c>
      <c r="K18" s="31" t="s">
        <v>28</v>
      </c>
      <c r="L18" s="25"/>
    </row>
    <row r="19" spans="1:12" ht="18.75" customHeight="1" x14ac:dyDescent="0.3">
      <c r="A19" s="40" t="s">
        <v>29</v>
      </c>
      <c r="B19" s="40"/>
      <c r="C19" s="40"/>
      <c r="D19" s="40"/>
      <c r="E19" s="40"/>
      <c r="F19" s="40"/>
      <c r="G19" s="40"/>
      <c r="H19" s="40"/>
      <c r="I19" s="15">
        <f>I16</f>
        <v>3</v>
      </c>
      <c r="J19" s="15">
        <f>J16</f>
        <v>6</v>
      </c>
      <c r="K19" s="15">
        <v>2</v>
      </c>
      <c r="L19" s="15">
        <f>I19+J19+K19</f>
        <v>11</v>
      </c>
    </row>
    <row r="20" spans="1:12" ht="129.75" customHeight="1" x14ac:dyDescent="0.3">
      <c r="A20" s="7">
        <v>8</v>
      </c>
      <c r="B20" s="22" t="s">
        <v>77</v>
      </c>
      <c r="C20" s="23" t="s">
        <v>78</v>
      </c>
      <c r="D20" s="24" t="s">
        <v>79</v>
      </c>
      <c r="E20" s="24" t="s">
        <v>80</v>
      </c>
      <c r="F20" s="25" t="s">
        <v>81</v>
      </c>
      <c r="G20" s="25">
        <v>102.29900000000001</v>
      </c>
      <c r="H20" s="25">
        <v>100</v>
      </c>
      <c r="I20" s="32">
        <v>6</v>
      </c>
      <c r="J20" s="32">
        <v>2</v>
      </c>
      <c r="K20" s="32" t="s">
        <v>28</v>
      </c>
      <c r="L20" s="32"/>
    </row>
    <row r="21" spans="1:12" ht="17.25" customHeight="1" x14ac:dyDescent="0.3">
      <c r="A21" s="41" t="s">
        <v>29</v>
      </c>
      <c r="B21" s="41"/>
      <c r="C21" s="41"/>
      <c r="D21" s="41"/>
      <c r="E21" s="41"/>
      <c r="F21" s="41"/>
      <c r="G21" s="41"/>
      <c r="H21" s="41"/>
      <c r="I21" s="15">
        <f>I20</f>
        <v>6</v>
      </c>
      <c r="J21" s="15">
        <f>J20</f>
        <v>2</v>
      </c>
      <c r="K21" s="15">
        <v>2</v>
      </c>
      <c r="L21" s="15">
        <f>I21+J21+K21</f>
        <v>10</v>
      </c>
    </row>
    <row r="22" spans="1:12" ht="131.25" customHeight="1" x14ac:dyDescent="0.3">
      <c r="A22" s="7">
        <v>9</v>
      </c>
      <c r="B22" s="22" t="s">
        <v>87</v>
      </c>
      <c r="C22" s="23" t="s">
        <v>88</v>
      </c>
      <c r="D22" s="24" t="s">
        <v>89</v>
      </c>
      <c r="E22" s="25" t="s">
        <v>90</v>
      </c>
      <c r="F22" s="25" t="s">
        <v>91</v>
      </c>
      <c r="G22" s="25">
        <v>65</v>
      </c>
      <c r="H22" s="25">
        <v>65</v>
      </c>
      <c r="I22" s="25">
        <v>3</v>
      </c>
      <c r="J22" s="25">
        <v>4</v>
      </c>
      <c r="K22" s="29" t="s">
        <v>92</v>
      </c>
      <c r="L22" s="25"/>
    </row>
    <row r="23" spans="1:12" ht="16.5" customHeight="1" x14ac:dyDescent="0.3">
      <c r="A23" s="40" t="s">
        <v>29</v>
      </c>
      <c r="B23" s="40"/>
      <c r="C23" s="40"/>
      <c r="D23" s="40"/>
      <c r="E23" s="40"/>
      <c r="F23" s="40"/>
      <c r="G23" s="40"/>
      <c r="H23" s="40"/>
      <c r="I23" s="15">
        <f>I22</f>
        <v>3</v>
      </c>
      <c r="J23" s="15">
        <f>J22</f>
        <v>4</v>
      </c>
      <c r="K23" s="33">
        <v>2</v>
      </c>
      <c r="L23" s="15">
        <f>I23+J23+K23</f>
        <v>9</v>
      </c>
    </row>
    <row r="24" spans="1:12" x14ac:dyDescent="0.3">
      <c r="F24" s="34" t="s">
        <v>38</v>
      </c>
      <c r="G24" s="17">
        <f>G10+G20+G12+G6+G8+G14+G22+G16+G18</f>
        <v>828.22399999999993</v>
      </c>
      <c r="H24" s="17">
        <f>H10+H20+H12+H6+H8+H14+H22+H16+H18</f>
        <v>792.75699999999995</v>
      </c>
    </row>
  </sheetData>
  <mergeCells count="19">
    <mergeCell ref="A1:L1"/>
    <mergeCell ref="A3:A4"/>
    <mergeCell ref="B3:B4"/>
    <mergeCell ref="C3:C4"/>
    <mergeCell ref="D3:F3"/>
    <mergeCell ref="G3:G4"/>
    <mergeCell ref="H3:H4"/>
    <mergeCell ref="I3:K3"/>
    <mergeCell ref="L3:L4"/>
    <mergeCell ref="A2:L2"/>
    <mergeCell ref="A19:H19"/>
    <mergeCell ref="A21:H21"/>
    <mergeCell ref="A17:H17"/>
    <mergeCell ref="A23:H23"/>
    <mergeCell ref="A7:H7"/>
    <mergeCell ref="A9:H9"/>
    <mergeCell ref="A11:H11"/>
    <mergeCell ref="A13:H13"/>
    <mergeCell ref="A15:H15"/>
  </mergeCells>
  <printOptions gridLines="1"/>
  <pageMargins left="0.70833333333333304" right="0.70833333333333304" top="0.74791666666666701" bottom="0.74791666666666701" header="0.511811023622047" footer="0.511811023622047"/>
  <pageSetup paperSize="9" scale="70" orientation="landscape" horizontalDpi="300" verticalDpi="300" r:id="rId1"/>
  <rowBreaks count="2" manualBreakCount="2">
    <brk id="9" max="16383" man="1"/>
    <brk id="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7"/>
  <sheetViews>
    <sheetView view="pageBreakPreview" zoomScaleNormal="100" workbookViewId="0">
      <selection activeCell="J6" sqref="J6"/>
    </sheetView>
  </sheetViews>
  <sheetFormatPr defaultColWidth="9.140625" defaultRowHeight="18.75" x14ac:dyDescent="0.3"/>
  <cols>
    <col min="1" max="1" width="6" style="2" customWidth="1"/>
    <col min="2" max="2" width="15.140625" style="2" customWidth="1"/>
    <col min="3" max="3" width="21.140625" style="2" customWidth="1"/>
    <col min="4" max="4" width="21.28515625" style="2" customWidth="1"/>
    <col min="5" max="5" width="16" style="2" customWidth="1"/>
    <col min="6" max="6" width="15.28515625" style="2" customWidth="1"/>
    <col min="7" max="7" width="18.5703125" style="2" customWidth="1"/>
    <col min="8" max="8" width="16.7109375" style="2" customWidth="1"/>
    <col min="9" max="9" width="12.7109375" style="2" customWidth="1"/>
    <col min="10" max="10" width="13.28515625" style="2" customWidth="1"/>
    <col min="11" max="11" width="9.5703125" style="2" customWidth="1"/>
    <col min="12" max="12" width="9.28515625" style="2" customWidth="1"/>
    <col min="13" max="13" width="10.7109375" style="2" customWidth="1"/>
    <col min="14" max="15" width="9.28515625" style="2" customWidth="1"/>
    <col min="16" max="16" width="14.7109375" style="2" customWidth="1"/>
    <col min="17" max="16384" width="9.140625" style="2"/>
  </cols>
  <sheetData>
    <row r="1" spans="1:94" s="3" customFormat="1" ht="57" customHeight="1" x14ac:dyDescent="0.3">
      <c r="A1" s="37" t="s">
        <v>103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</row>
    <row r="2" spans="1:94" s="3" customFormat="1" ht="27.75" customHeight="1" x14ac:dyDescent="0.3">
      <c r="A2" s="48" t="s">
        <v>104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</row>
    <row r="3" spans="1:94" s="3" customFormat="1" ht="38.25" customHeight="1" x14ac:dyDescent="0.3">
      <c r="A3" s="38" t="s">
        <v>1</v>
      </c>
      <c r="B3" s="38" t="s">
        <v>2</v>
      </c>
      <c r="C3" s="38" t="s">
        <v>3</v>
      </c>
      <c r="D3" s="38" t="s">
        <v>4</v>
      </c>
      <c r="E3" s="39" t="s">
        <v>5</v>
      </c>
      <c r="F3" s="39"/>
      <c r="G3" s="39"/>
      <c r="H3" s="39"/>
      <c r="I3" s="38" t="s">
        <v>6</v>
      </c>
      <c r="J3" s="38" t="s">
        <v>7</v>
      </c>
      <c r="K3" s="38" t="s">
        <v>8</v>
      </c>
      <c r="L3" s="38"/>
      <c r="M3" s="38"/>
      <c r="N3" s="38"/>
      <c r="O3" s="38"/>
      <c r="P3" s="38" t="s">
        <v>9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</row>
    <row r="4" spans="1:94" s="3" customFormat="1" ht="205.5" customHeight="1" x14ac:dyDescent="0.3">
      <c r="A4" s="38"/>
      <c r="B4" s="38"/>
      <c r="C4" s="38"/>
      <c r="D4" s="38"/>
      <c r="E4" s="4" t="s">
        <v>10</v>
      </c>
      <c r="F4" s="4" t="s">
        <v>11</v>
      </c>
      <c r="G4" s="4" t="s">
        <v>12</v>
      </c>
      <c r="H4" s="4" t="s">
        <v>13</v>
      </c>
      <c r="I4" s="38"/>
      <c r="J4" s="38"/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38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</row>
    <row r="5" spans="1:94" s="3" customFormat="1" x14ac:dyDescent="0.3">
      <c r="A5" s="35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</row>
    <row r="6" spans="1:94" ht="258" customHeight="1" x14ac:dyDescent="0.3">
      <c r="A6" s="7">
        <v>1</v>
      </c>
      <c r="B6" s="8" t="s">
        <v>93</v>
      </c>
      <c r="C6" s="9" t="s">
        <v>94</v>
      </c>
      <c r="D6" s="10" t="s">
        <v>95</v>
      </c>
      <c r="E6" s="11" t="s">
        <v>96</v>
      </c>
      <c r="F6" s="10">
        <v>18112.759999999998</v>
      </c>
      <c r="G6" s="10" t="s">
        <v>97</v>
      </c>
      <c r="H6" s="10">
        <v>678.96</v>
      </c>
      <c r="I6" s="10">
        <v>209.791</v>
      </c>
      <c r="J6" s="10">
        <v>209.791</v>
      </c>
      <c r="K6" s="12" t="s">
        <v>98</v>
      </c>
      <c r="L6" s="13" t="s">
        <v>99</v>
      </c>
      <c r="M6" s="13" t="s">
        <v>100</v>
      </c>
      <c r="N6" s="13" t="s">
        <v>27</v>
      </c>
      <c r="O6" s="13" t="s">
        <v>27</v>
      </c>
      <c r="P6" s="13" t="s">
        <v>101</v>
      </c>
    </row>
    <row r="7" spans="1:94" ht="17.25" customHeight="1" x14ac:dyDescent="0.3">
      <c r="A7" s="36"/>
      <c r="B7" s="36"/>
      <c r="C7" s="36"/>
      <c r="D7" s="36"/>
      <c r="E7" s="36"/>
      <c r="F7" s="36"/>
      <c r="G7" s="36"/>
      <c r="H7" s="36"/>
      <c r="I7" s="14"/>
      <c r="J7" s="14"/>
      <c r="K7" s="15">
        <v>1</v>
      </c>
      <c r="L7" s="15">
        <v>0</v>
      </c>
      <c r="M7" s="15">
        <v>1</v>
      </c>
      <c r="N7" s="15">
        <v>0</v>
      </c>
      <c r="O7" s="15">
        <v>1</v>
      </c>
      <c r="P7" s="15">
        <f>K7+L7+M7+N7+O7</f>
        <v>3</v>
      </c>
    </row>
  </sheetData>
  <mergeCells count="12">
    <mergeCell ref="A7:H7"/>
    <mergeCell ref="A1:P1"/>
    <mergeCell ref="A3:A4"/>
    <mergeCell ref="B3:B4"/>
    <mergeCell ref="C3:C4"/>
    <mergeCell ref="D3:D4"/>
    <mergeCell ref="E3:H3"/>
    <mergeCell ref="I3:I4"/>
    <mergeCell ref="J3:J4"/>
    <mergeCell ref="K3:O3"/>
    <mergeCell ref="P3:P4"/>
    <mergeCell ref="A2:P2"/>
  </mergeCells>
  <pageMargins left="0.70833333333333304" right="0.70833333333333304" top="0.74791666666666701" bottom="0.74791666666666701" header="0.511811023622047" footer="0.511811023622047"/>
  <pageSetup paperSize="9" scale="55" orientation="landscape" horizontalDpi="300" verticalDpi="300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СМСП</vt:lpstr>
      <vt:lpstr>самозанятые</vt:lpstr>
      <vt:lpstr>отказ</vt:lpstr>
      <vt:lpstr>самозанятые!Область_печати</vt:lpstr>
      <vt:lpstr>СМСП!Область_печати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Баранова Евгения Петровна</cp:lastModifiedBy>
  <cp:revision>31</cp:revision>
  <cp:lastPrinted>2024-07-29T09:07:00Z</cp:lastPrinted>
  <dcterms:created xsi:type="dcterms:W3CDTF">2006-09-16T00:00:00Z</dcterms:created>
  <dcterms:modified xsi:type="dcterms:W3CDTF">2024-11-11T06:36:05Z</dcterms:modified>
  <dc:language>ru-RU</dc:language>
</cp:coreProperties>
</file>