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360" windowWidth="18855" windowHeight="11475"/>
  </bookViews>
  <sheets>
    <sheet name="для публикации" sheetId="1" r:id="rId1"/>
  </sheets>
  <definedNames>
    <definedName name="_xlnm.Print_Titles" localSheetId="0">'для публикации'!$A:$A,'для публикации'!$3:$5</definedName>
    <definedName name="_xlnm.Print_Area" localSheetId="0">'для публикации'!$A$1:$V$81</definedName>
  </definedNames>
  <calcPr calcId="124519"/>
</workbook>
</file>

<file path=xl/calcChain.xml><?xml version="1.0" encoding="utf-8"?>
<calcChain xmlns="http://schemas.openxmlformats.org/spreadsheetml/2006/main">
  <c r="Q70" i="1"/>
  <c r="R70"/>
  <c r="S70"/>
  <c r="T70"/>
  <c r="U70"/>
  <c r="P70"/>
  <c r="Q69"/>
  <c r="R69"/>
  <c r="S69"/>
  <c r="T69"/>
  <c r="U69"/>
  <c r="Q67"/>
  <c r="R67"/>
  <c r="S67"/>
  <c r="T67"/>
  <c r="U67"/>
  <c r="Q66"/>
  <c r="R66"/>
  <c r="S66"/>
  <c r="T66"/>
  <c r="U66"/>
  <c r="Q65"/>
  <c r="R65"/>
  <c r="S65"/>
  <c r="T65"/>
  <c r="U65"/>
  <c r="P69"/>
  <c r="P67"/>
  <c r="P66"/>
  <c r="P65"/>
  <c r="Q64"/>
  <c r="R64"/>
  <c r="S64"/>
  <c r="T64"/>
  <c r="U64"/>
  <c r="Q63"/>
  <c r="R63"/>
  <c r="S63"/>
  <c r="T63"/>
  <c r="U63"/>
  <c r="Q62"/>
  <c r="R62"/>
  <c r="S62"/>
  <c r="T62"/>
  <c r="U62"/>
  <c r="Q61"/>
  <c r="R61"/>
  <c r="S61"/>
  <c r="T61"/>
  <c r="U61"/>
  <c r="Q60"/>
  <c r="R60"/>
  <c r="S60"/>
  <c r="T60"/>
  <c r="U60"/>
  <c r="P64"/>
  <c r="P63"/>
  <c r="P62"/>
  <c r="P61"/>
  <c r="P60"/>
  <c r="Q78"/>
  <c r="P78"/>
  <c r="Q77"/>
  <c r="P77"/>
  <c r="Q76"/>
  <c r="P76"/>
  <c r="Q74"/>
  <c r="P74"/>
  <c r="F58"/>
  <c r="G58"/>
  <c r="H58"/>
  <c r="I58"/>
  <c r="J58"/>
  <c r="K58"/>
  <c r="L58"/>
  <c r="M58"/>
  <c r="N58"/>
  <c r="O58"/>
  <c r="P58"/>
  <c r="Q58"/>
  <c r="R58"/>
  <c r="S58"/>
  <c r="T58"/>
  <c r="U58"/>
  <c r="F57"/>
  <c r="G57"/>
  <c r="H57"/>
  <c r="I57"/>
  <c r="J57"/>
  <c r="K57"/>
  <c r="L57"/>
  <c r="M57"/>
  <c r="N57"/>
  <c r="O57"/>
  <c r="P57"/>
  <c r="Q57"/>
  <c r="R57"/>
  <c r="S57"/>
  <c r="T57"/>
  <c r="U57"/>
  <c r="E57"/>
  <c r="E58"/>
  <c r="Q55"/>
  <c r="R55"/>
  <c r="S55"/>
  <c r="T55"/>
  <c r="U55"/>
  <c r="P55"/>
  <c r="Q52"/>
  <c r="R52"/>
  <c r="S52"/>
  <c r="T52"/>
  <c r="U52"/>
  <c r="P52"/>
  <c r="Q49"/>
  <c r="R49"/>
  <c r="S49"/>
  <c r="T49"/>
  <c r="U49"/>
  <c r="P49"/>
  <c r="Q48"/>
  <c r="R48"/>
  <c r="S48"/>
  <c r="T48"/>
  <c r="U48"/>
  <c r="P48"/>
  <c r="Q46"/>
  <c r="R46"/>
  <c r="S46"/>
  <c r="T46"/>
  <c r="U46"/>
  <c r="P46"/>
  <c r="Q45"/>
  <c r="R45"/>
  <c r="S45"/>
  <c r="T45"/>
  <c r="U45"/>
  <c r="P45"/>
  <c r="E50"/>
  <c r="P53"/>
  <c r="P44"/>
  <c r="E53"/>
  <c r="E47"/>
  <c r="E44"/>
  <c r="E56" s="1"/>
  <c r="E42"/>
  <c r="Q35"/>
  <c r="Q44" s="1"/>
  <c r="R35"/>
  <c r="S35"/>
  <c r="S44" s="1"/>
  <c r="T35"/>
  <c r="T44" s="1"/>
  <c r="U35"/>
  <c r="U44" s="1"/>
  <c r="Q36"/>
  <c r="R36"/>
  <c r="S36"/>
  <c r="T36"/>
  <c r="U36"/>
  <c r="Q39"/>
  <c r="R39"/>
  <c r="S39"/>
  <c r="T39"/>
  <c r="U39"/>
  <c r="Q40"/>
  <c r="Q50" s="1"/>
  <c r="R40"/>
  <c r="R50" s="1"/>
  <c r="S40"/>
  <c r="S50" s="1"/>
  <c r="T40"/>
  <c r="T50" s="1"/>
  <c r="U40"/>
  <c r="U50" s="1"/>
  <c r="Q41"/>
  <c r="Q53" s="1"/>
  <c r="R41"/>
  <c r="R53" s="1"/>
  <c r="S41"/>
  <c r="S53" s="1"/>
  <c r="T41"/>
  <c r="T53" s="1"/>
  <c r="U41"/>
  <c r="U53" s="1"/>
  <c r="P41"/>
  <c r="P40"/>
  <c r="P50" s="1"/>
  <c r="P39"/>
  <c r="P36"/>
  <c r="P35"/>
  <c r="Q11"/>
  <c r="R11"/>
  <c r="S11"/>
  <c r="T11"/>
  <c r="U11"/>
  <c r="Q6"/>
  <c r="R6"/>
  <c r="S6"/>
  <c r="T6"/>
  <c r="U6"/>
  <c r="P11"/>
  <c r="Q37"/>
  <c r="Q47" s="1"/>
  <c r="R37"/>
  <c r="R47" s="1"/>
  <c r="S37"/>
  <c r="S47" s="1"/>
  <c r="T37"/>
  <c r="T47" s="1"/>
  <c r="U37"/>
  <c r="U47" s="1"/>
  <c r="S56" l="1"/>
  <c r="R44"/>
  <c r="R56" s="1"/>
  <c r="Q42"/>
  <c r="U42"/>
  <c r="R42"/>
  <c r="U32"/>
  <c r="Q32"/>
  <c r="U56"/>
  <c r="T56"/>
  <c r="Q56"/>
  <c r="T42"/>
  <c r="S42"/>
  <c r="R32"/>
  <c r="T32"/>
  <c r="S32"/>
  <c r="P37"/>
  <c r="P47" s="1"/>
  <c r="P56" s="1"/>
  <c r="P6"/>
  <c r="P32" s="1"/>
  <c r="P42" l="1"/>
</calcChain>
</file>

<file path=xl/sharedStrings.xml><?xml version="1.0" encoding="utf-8"?>
<sst xmlns="http://schemas.openxmlformats.org/spreadsheetml/2006/main" count="431" uniqueCount="168">
  <si>
    <t>№ п.п. по перечню</t>
  </si>
  <si>
    <t>Краткое наименование налогового расхода</t>
  </si>
  <si>
    <t>Категории плательщиков налогов, для которых предусмотрены налоговые льготы, освобождения и иные преференции</t>
  </si>
  <si>
    <t>Вид налоговых льгот, освобождений и иных преференций, определяющий особенности предоставленных отдельным категориям плательщиков налогов преимуществ по сравнению с другими плательщиками</t>
  </si>
  <si>
    <t>Размер налоговой ставки, в пределах которой предоставляются налоговые льготы, освобождения и иные преференции по налогам (%)</t>
  </si>
  <si>
    <t>Факт 
за 2019 г.</t>
  </si>
  <si>
    <t>Оценка 
на 2021 г.</t>
  </si>
  <si>
    <t>Оценка 
на 2022 г.</t>
  </si>
  <si>
    <t>Оценка 
на 2023 г.</t>
  </si>
  <si>
    <t>Земельный налог</t>
  </si>
  <si>
    <t>Физические лица/
юридические лица</t>
  </si>
  <si>
    <t xml:space="preserve">Социальная </t>
  </si>
  <si>
    <t>Физические лица</t>
  </si>
  <si>
    <t>освобождение от налогообложения</t>
  </si>
  <si>
    <t>Юридические лица</t>
  </si>
  <si>
    <t>Налог на имущество физических лиц</t>
  </si>
  <si>
    <t>Стимулирующая</t>
  </si>
  <si>
    <t>Индивидуальные предприниматели</t>
  </si>
  <si>
    <t>Решения Собрания депутатов Копейского городского округа (далее – решения СД КГО), их структурные единицы, которыми предусматриваются налоговые льготы, освобождения и иные преференции по налогам</t>
  </si>
  <si>
    <t>Решения Собрания депутатов Копейского городского округа Челябинской области от 25.11.2015 № 34-МО "Об установлении ставок налога на имущество физических лиц на территории Копейского городского округа" (с изменениями) (п.4)</t>
  </si>
  <si>
    <t>Целевая категория налогового расхода КГО</t>
  </si>
  <si>
    <t>Объем налоговых льгот, освобождений и иных преференций, предоставленных для плательщиков налогов, в соответствии с решениями СД КГО (тыс. рублей)</t>
  </si>
  <si>
    <t>Куратор налогового расхода Копейского городского округа</t>
  </si>
  <si>
    <t>Управление социальной защиты населения Копейского городского округа</t>
  </si>
  <si>
    <t>Освобождение от уплаты налога на имущество физических лиц многодетных семей, имеющих на иждивении трех и более детей в возрасте до 18 лет и семей, имеющих детей инвалидов</t>
  </si>
  <si>
    <t>Муниципальная программа "Социальная поддержка населения Копейского городского округа",  утвержденная Постановлением администрации Копейского городского округа от 22.10.2019 № 2557-п "Об утверждении муниципальной программы "Социальная поддержка населения Копейского городского округа"</t>
  </si>
  <si>
    <t>I. Нормативные характеристики налоговых расходов КГО</t>
  </si>
  <si>
    <t>Решения Собрания депутатов Копейского городского округа Челябинской области от 25.11.2015 № 34-МО "Об установлении ставок налога на имущество физических лиц на территории Копейского городского округа" (с изменениями) (п.2)</t>
  </si>
  <si>
    <t>Пониженная ставка 0,22% по налогу на имущество физических лиц в отношении следующих объектов налогообложения: жилых домов, части жилых домов, квартир, части квартир, комнат.</t>
  </si>
  <si>
    <t>Управление по имуществу и земельным отношениям администрации Копейского городского округа</t>
  </si>
  <si>
    <t>Уменьшение суммы налога на имущество физических лиц на 50 процентов для индивидуальных предпринимателей, зарегистрированных до 18.03.2020 года, в отношении объектов налогообложения, включенных в перечень, определяемый в соответствии с пунктом 7 статьи 378.2 Налогового кодекса Российской Федерации и объектов налогообложения, предусмотренных абзацем вторым пункта 10 статьи 378.2 Налогового кодекса Российской Федерации</t>
  </si>
  <si>
    <t>Решения Собрания депутатов Копейского городского округа Челябинской области от 25.11.2015 № 34-МО "Об установлении ставок налога на имущество физических лиц на территории Копейского городского округа" (с изменениями) (п.3-1)</t>
  </si>
  <si>
    <t>Муниципальная программа "Развитие субъектов малого и среднего предпринимательства в Копейском городском округе Челябинской области",  утвержденная Постановлением администрации Копейского городского округа от 15.10.2020 № 2324-п "Об утверждении муниципальной программы "Развитие субъектов малого и среднего предпринимательства в Копейском городском округе Челябинской области"</t>
  </si>
  <si>
    <t>Управление экономического развития территории Копейского городского округа</t>
  </si>
  <si>
    <t>Уменьшение суммы налога на имущество физических лиц на сумму снижения арендной платы, но не более чем на 50 процентов от сумма налога на имущество физических лиц, подлежащей уплате за объекты недвижимого имущества (за исключением жилых помещений) индивидуальным предпринимателям, основной видом деятельности которых по состоянию на 01.03.2020 года соответствует коду ОКВЭД 68.20 "Аренда и управление собственным или арендованным недвижимым имуществом"</t>
  </si>
  <si>
    <t>Решения Собрания депутатов Копейского городского округа Челябинской области от 25.11.2015 № 34-МО "Об установлении ставок налога на имущество физических лиц на территории Копейского городского округа" (с изменениями) (п.3-2)</t>
  </si>
  <si>
    <t>Пониженная ставка 0,25%  по земельному налогу в отношении собственников земельных участков, занятых жилищным фондом и объектами инженерной инфраструктуры жилищно-коммунального комплекса (за исключением доли в праве на земельный участок, приходящийся на объект, не относящийся к жилищному фонду и к объектам инженерной инфраструктуры жилищно-коммунального комплекса) или приобретенных (предоставленных) для жилищного строительства (за исключением земельных участков, приобретенных (предоставленных) для индивидуального жилищного строительства, используемых в предпринимательской деятельности)</t>
  </si>
  <si>
    <t>снижение ставки с 0,3%  до 0,25%</t>
  </si>
  <si>
    <t>Решение Собрания депутатов Копейского городского округа от 25.06.2014 № 942-МО "О земельном налоге на территории Копейского городского округа"     (с изменениями) (п.1 пп.2)</t>
  </si>
  <si>
    <t xml:space="preserve">Пониженная ставка 0,25% по земельному налогу в отношении собственников земельных участков, не используемых в предпринимательской деятельности, приобретенных (предоставленных) для ведения личного подсобного хозяйства, садоводства или огородничества, а также земельных участков общего назначения, предусмотренных Федеральным законом от 29 июля 2017 года N 217-ФЗ "О ведении гражданами садоводства и огородничества для собственных нужд и о внесении изменений в отдельные законодательные акты Российской Федерации" </t>
  </si>
  <si>
    <t>Решение Собрания депутатов Копейского городского округа от 25.06.2014 № 942-МО "О земельном налоге на территории Копейского городского округа"     (с изменениями) (п.1 пп.3)</t>
  </si>
  <si>
    <t>Пониженная ставка 0,25% по земельному налогу в отношении собственников земельных участков занятых гаражными кооперативами</t>
  </si>
  <si>
    <t>Решение Собрания депутатов Копейского городского округа от 25.06.2014 № 942-МО "О земельном налоге на территории Копейского городского округа"     (с изменениями) (п.1 пп.4)</t>
  </si>
  <si>
    <t>снижение ставки с 1,5%  до 0,25%</t>
  </si>
  <si>
    <t xml:space="preserve">Пониженная ставка 1,2% по земельному налогу в отношении собственников земельных участков занятых занятых объектами образования, науки, здравоохранения, социального обеспечения, физической культуры и спорта, культуры, искусства </t>
  </si>
  <si>
    <t>Решение Собрания депутатов Копейского городского округа от 25.06.2014 № 942-МО "О земельном налоге на территории Копейского городского округа"     (с изменениями) (п.1 пп.5)</t>
  </si>
  <si>
    <t>снижение ставки с 1,5%  до 1,2%</t>
  </si>
  <si>
    <t>Решение Собрания депутатов Копейского городского округа от 25.06.2014 № 942-МО "О земельном налоге на территории Копейского городского округа"     (с изменениями) (п.1 пп.7)</t>
  </si>
  <si>
    <t>Юридические лица/физические лица</t>
  </si>
  <si>
    <t>снижение ставки с 1,5%  до 1,4%</t>
  </si>
  <si>
    <t>Освобождение от уплаты земельного налога в отношении земельных участков, занятых индивидуальными жилыми домами, садовыми участками, земельными паями и индивидуальными гаражами:  Герои Советского Союза, Герои Российской Федерации, Герои Социалистического Труда, полные кавалеры ордена Славы, полные кавалеры ордена Трудовой Славы</t>
  </si>
  <si>
    <t>Решение Собрания депутатов Копейского городского округа от 25.06.2014 № 942-МО "О земельном налоге на территории Копейского городского округа"     (с изменениями) (п.3 пп.1)</t>
  </si>
  <si>
    <t>Освобождение от уплаты земельного налога в отношении земельных участков, занятых индивидуальными жилыми домами, садовыми участками, земельными паями и индивидуальными гаражами: инвалиды, имеющие III степень ограничения способности к трудовой деятельности, лица, имеющие I и II группу инвалидности, инвалиды с детства, а также одинокие родители (опекуны, попечители), воспитывающие детей-инвалидов</t>
  </si>
  <si>
    <t>Освобождение от уплаты земельного налога в отношении земельных участков, занятых индивидуальными жилыми домами, садовыми участками, земельными паями и индивидуальными гаражами: ветераны и инвалиды Великой Отечественной войны, ветераны труда, имеющие трудовой стаж во время Великой Отечественной войны, а также ветераны и инвалиды боевых действий</t>
  </si>
  <si>
    <t>Освобождение от уплаты земельного налога в отношении земельных участков, занятых индивидуальными жилыми домами, садовыми участками, земельными паями и индивидуальными гаражами: физические лица, имеющие право на получение социальной поддержки в соответствии с Законом Российской Федерации N 1244-1 от 15 мая 1991 года "О социальной защите граждан, подвергшихся воздействию радиации вследствие катастрофы на Чернобыльской АЭС", в соответствии с Федеральным законом от 26 ноября 1998 года N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 и в соответствии с Федеральным законом от 10 января 2002 года N 2-ФЗ "О социальных гарантиях гражданам, подвергшимся радиационному воздействию вследствие ядерных испытаний на Семипалатинском полигоне"</t>
  </si>
  <si>
    <t>Освобождение от уплаты земельного налога в отношении земельных участков, занятых индивидуальными жилыми домами, садовыми участками, земельными паями и индивидуальными гаражами: физические лица, принимавшие в составе подразделений особого риска непосредственное участие в испытаниях ядерного и термоядерного оружия, ликвидации аварий ядерных установок на средствах вооружения и военных объектах</t>
  </si>
  <si>
    <t>Освобождение от уплаты земельного налога в отношении земельных участков, занятых индивидуальными жилыми домами, садовыми участками, земельными паями и индивидуальными гаражами: физические лица, получившие или перенесшие лучевую болезнь или ставшие инвалидами в результате испытаний, учений и иных работ, связанных с любыми видами ядерных установок, включая ядерное оружие и космическую технику</t>
  </si>
  <si>
    <t>Освобождение от уплаты земельного налога в отношении земельных участков, занятых индивидуальными жилыми домами, садовыми участками, земельными паями и индивидуальными гаражами: граждане, имеющие доход ниже прожиточного минимума, установленного для жителей Челябинской области, и признанные малообеспеченными Управлением социальной защиты населения администрации Копейского городского округа</t>
  </si>
  <si>
    <t xml:space="preserve">Физические лица
</t>
  </si>
  <si>
    <t>Освобождение от уплаты земельного налога в отношении земельных участков, занятых индивидуальными жилыми домами, садовыми участками, земельными паями и индивидуальными гаражами: многодетные семьи, имеющие на иждивении трех и более детей в возрасте до 16 лет</t>
  </si>
  <si>
    <t>18</t>
  </si>
  <si>
    <t>Освобождение от уплаты земельного налога в отношении земельных участков, занятых индивидуальными жилыми домами, садовыми участками, земельными паями и индивидуальными гаражами: собственники (землепользователи, землевладельцы) земельных участков, использование которых невозможно в результате стихийных бедствий (затопления, паводка и иных климатических явлений, а также бедствий техногенного характера) - в размере, пропорциональном площади земельного участка, непригодной для использования в результате указанных бедствий</t>
  </si>
  <si>
    <t>19</t>
  </si>
  <si>
    <t>Освобождение от уплаты земельного налога в отношении земельных участков, занятых индивидуальными жилыми домами, садовыми участками, земельными паями и индивидуальными гаражами: реабилитированные лица, имеющие трудовой стаж во время Великой Отечественной войны</t>
  </si>
  <si>
    <t>20</t>
  </si>
  <si>
    <t>Освобождение от уплаты земельного налога в отношении земельных участков, приобретенных (предоставленных) для ведения садоводства - пенсионеры</t>
  </si>
  <si>
    <t>21</t>
  </si>
  <si>
    <t>Освобождение от уплаты земельного налога в отношении земель общего пользования - садоводческие товарищества</t>
  </si>
  <si>
    <t>Решение Собрания депутатов Копейского городского округа от 25.06.2014 № 942-МО "О земельном налоге на территории Копейского городского округа"     (с изменениями) (п.3 пп.2)</t>
  </si>
  <si>
    <t>Решение Собрания депутатов Копейского городского округа от 25.06.2014 № 942-МО "О земельном налоге на территории Копейского городского округа"     (с изменениями) (п.3 пп.3)</t>
  </si>
  <si>
    <t>22</t>
  </si>
  <si>
    <t>Освобождение от уплаты земельного налога -  органы местного самоуправления</t>
  </si>
  <si>
    <t>Решение Собрания депутатов Копейского городского округа от 25.06.2014 № 942-МО "О земельном налоге на территории Копейского городского округа"     (с изменениями) (п.3 пп.4)</t>
  </si>
  <si>
    <t>23</t>
  </si>
  <si>
    <t>Освобождение от уплаты земельного налога - в отношении земельных участков, предоставленных для размещения мест погребения</t>
  </si>
  <si>
    <t>Решение Собрания депутатов Копейского городского округа от 25.06.2014 № 942-МО "О земельном налоге на территории Копейского городского округа"     (с изменениями) (п.3 пп.5)</t>
  </si>
  <si>
    <t>24</t>
  </si>
  <si>
    <t>Освобождение от уплаты земельного налога организаций, реализующих инвестиционные проекты на территории муниципального образования "Копейский городской округ"</t>
  </si>
  <si>
    <t>Решение Собрания депутатов Копейского городского округа от 25.06.2014 № 942-МО "О земельном налоге на территории Копейского городского округа"     (с изменениями) (п.3.1)</t>
  </si>
  <si>
    <t>Итого объем выпадающих доходов бюджета Копейского городского округа, от предоставления льгот и понижающих ставок</t>
  </si>
  <si>
    <t>Муниципальная программа "Социальная поддержка населения Копейского городского округа",  утвержденная Постановлением администрации Копейского городского округа от 23.11.2020 № 2570-п "Об утверждении муниципальной программы "Социальная поддержка населения Копейского городского округа"</t>
  </si>
  <si>
    <t>освобождение от налогообложения, но не более размера внесенных инвестиций в течение отчетного года</t>
  </si>
  <si>
    <t>снижение ставки с 0,3% до 0,22%</t>
  </si>
  <si>
    <t xml:space="preserve">Пониженная ставка 1,4% по земельному налогу в отношении собственников прочих земельных участков </t>
  </si>
  <si>
    <t>МП Соц поддержка населения</t>
  </si>
  <si>
    <t>МП развитие предпринимат</t>
  </si>
  <si>
    <t>Оценка 
на 2024 г.</t>
  </si>
  <si>
    <t>Факт
на 2020 г.</t>
  </si>
  <si>
    <t>Дата прекращения действия налоговых льгот, освобождений и иных преференций по налогам, установленная Решениями СД КГО</t>
  </si>
  <si>
    <t>Дата вступления в силу решения СД КГО, устанавливающих налоговые льготы, освобождения и иные преференции по налогам</t>
  </si>
  <si>
    <t xml:space="preserve">Дата начала действия предоставленного решениями СД КГО права на налоговые льготы, освобождения и иные преференции по налогам </t>
  </si>
  <si>
    <t>Период действия налоговых льгот, освобождений и иных преференций по налогам, предоставленным решения СД КГО</t>
  </si>
  <si>
    <t xml:space="preserve">Физические лица </t>
  </si>
  <si>
    <t>с 01.01.2016 г.</t>
  </si>
  <si>
    <t>с 2015 г.</t>
  </si>
  <si>
    <t>бессрочно</t>
  </si>
  <si>
    <t>Наименование муниципальной программы Копейского городского округа, наименование нормативно-правового акта, определяющего цели социально-экономической политики Копейского городского округа, не относящиеся к муниципальным программам Копейского городского округа, в целях реализации которых установлены налоговые расходы</t>
  </si>
  <si>
    <t>с 01.01.2020</t>
  </si>
  <si>
    <t>с 2019 г.</t>
  </si>
  <si>
    <t>с 10.07.2020</t>
  </si>
  <si>
    <t>с 01.01.2019</t>
  </si>
  <si>
    <t>налоговый период 2020 года</t>
  </si>
  <si>
    <t>налоговый период 2019 года</t>
  </si>
  <si>
    <t>Уменьшение суммы налога на имущество физических лиц на сумму снижения арендной платы, но не более чем на 50 процентов от сумма налога на имущество физических лиц</t>
  </si>
  <si>
    <t>Уменьшение суммы налога на имущество физических лиц на 50 процентов для индивидуальных предпринимателей</t>
  </si>
  <si>
    <t>с 04.07.2014</t>
  </si>
  <si>
    <t>с 01.01.2015</t>
  </si>
  <si>
    <t>Юридические/физические лица</t>
  </si>
  <si>
    <t>Решение Собрания депутатов Копейского городского округа от 19.12.2018 № 635-МО "Об утверждении Стратегии социально-экономического развития Копейского городского округа Челябинской области до 2035 года"</t>
  </si>
  <si>
    <t>Техническая</t>
  </si>
  <si>
    <t>Постановление администрации Копейского городского округа Челябинской области от 30.12.2019 № 729-р "О плане мероприятий по росту доходного потенциала и оптимизации расходов бюджета Копейского городского округа на 2021-2024 годы"</t>
  </si>
  <si>
    <t>не определена</t>
  </si>
  <si>
    <t>техническая</t>
  </si>
  <si>
    <t>Социальные</t>
  </si>
  <si>
    <t>стимулирующие</t>
  </si>
  <si>
    <t>Стратегия КГО</t>
  </si>
  <si>
    <t>МП садоводы</t>
  </si>
  <si>
    <t>План по оптимизации расходов</t>
  </si>
  <si>
    <t>ИТОГО:</t>
  </si>
  <si>
    <t>Оценка целесообразности</t>
  </si>
  <si>
    <t>Оценка результативности</t>
  </si>
  <si>
    <t>Итоги оценки эффективности налогового расхода</t>
  </si>
  <si>
    <t>Фискальные характеристики налоговых расходов КГО</t>
  </si>
  <si>
    <t>Налоговый расход соответствует цели муниципальной программы. Подлежит сохранению.</t>
  </si>
  <si>
    <t>Результативна. Подлежит сохранению</t>
  </si>
  <si>
    <t>Эффективна. Сохранить</t>
  </si>
  <si>
    <t>Налоговый расход соответствует цели социально-экономической политики муниципального образования. Подлежит сохранению.</t>
  </si>
  <si>
    <t>Налоговый расход соответствует цели муниципальной программы. Не востребована, в связи с отсутствием в налоговом органе сведений о земельных участках общего пользования.</t>
  </si>
  <si>
    <t xml:space="preserve">Не результативна. </t>
  </si>
  <si>
    <t>Неэффективна. Отменена с 01.01.2021г.</t>
  </si>
  <si>
    <t>Нерезультативна. Отменена с 01.01.2021 г.</t>
  </si>
  <si>
    <t>Муниципальная программа "Развитие и поддержка садоводческих некоммерческих товариществ, расположенных на территории Копейского городского округа", утверждена Постановлением администрации Копейского городского округа от 27.11.2020 № 2646-п</t>
  </si>
  <si>
    <t>Налоговый расход соответствует цели муниципальной программы. Не востребована.</t>
  </si>
  <si>
    <t>Результативна. Подлежит сохранению.</t>
  </si>
  <si>
    <t>Эффективна. Сохранить.</t>
  </si>
  <si>
    <t>Не определена</t>
  </si>
  <si>
    <t>Неэффективна. Включить в план мероприятий по отмене (уточнению) неэффективных налоговых расходов</t>
  </si>
  <si>
    <t>не определена (погребение, 1,2%,1,4%, гараж кооп))</t>
  </si>
  <si>
    <t>кол-во</t>
  </si>
  <si>
    <t>Стимулирующие</t>
  </si>
  <si>
    <t>Технические</t>
  </si>
  <si>
    <t>Социальные, в т.ч.:</t>
  </si>
  <si>
    <t>НИФЛ</t>
  </si>
  <si>
    <t>ЗН</t>
  </si>
  <si>
    <t>СВОД по результатам оценки налоговых расходов за 2020 год и на период до 2024 года</t>
  </si>
  <si>
    <t>СВОД в разрезе муниципальных программ</t>
  </si>
  <si>
    <t>СВОД вразрезе налогов</t>
  </si>
  <si>
    <t>в т.ч. :</t>
  </si>
  <si>
    <t>ЗН (юр.л.)</t>
  </si>
  <si>
    <t>ЗН (физ.л)</t>
  </si>
  <si>
    <t>ВСЕГО ЗН:</t>
  </si>
  <si>
    <t>Количество налогоплательщиков, учтенных в базе налогового органа по отчетам 5-МН, ед.</t>
  </si>
  <si>
    <t>ИТОГО по ЗН и НИФЛ, в т. ч.:</t>
  </si>
  <si>
    <t>юр. л.</t>
  </si>
  <si>
    <t>физ.л</t>
  </si>
  <si>
    <t>ПРИЛОЖЕНИЕ 1</t>
  </si>
  <si>
    <t>для расшифровки таблицы 5 ф 562 (СМАРТ)</t>
  </si>
  <si>
    <t>ЗН ставки эффективные</t>
  </si>
  <si>
    <t>ЗН ставки неэффективные</t>
  </si>
  <si>
    <t>ЗН льготы эффективные</t>
  </si>
  <si>
    <t>ЗН льготы неэффективные</t>
  </si>
  <si>
    <t>Итого ЗН:</t>
  </si>
  <si>
    <t>НИФЛ ставки эффективные</t>
  </si>
  <si>
    <t>НИФЛ ставки неэффективные</t>
  </si>
  <si>
    <t>НИФЛ льготы эффективные</t>
  </si>
  <si>
    <t>НИФЛ льготы неэффективные</t>
  </si>
  <si>
    <t>Итого НИФЛ:</t>
  </si>
  <si>
    <t>Всего:</t>
  </si>
</sst>
</file>

<file path=xl/styles.xml><?xml version="1.0" encoding="utf-8"?>
<styleSheet xmlns="http://schemas.openxmlformats.org/spreadsheetml/2006/main">
  <numFmts count="1">
    <numFmt numFmtId="164" formatCode="#,##0.0"/>
  </numFmts>
  <fonts count="11">
    <font>
      <sz val="11"/>
      <color theme="1"/>
      <name val="Calibri"/>
      <family val="2"/>
      <charset val="204"/>
      <scheme val="minor"/>
    </font>
    <font>
      <sz val="10"/>
      <color theme="1"/>
      <name val="Calibri"/>
      <family val="2"/>
      <charset val="204"/>
      <scheme val="minor"/>
    </font>
    <font>
      <b/>
      <sz val="20"/>
      <color theme="1"/>
      <name val="Times New Roman"/>
      <family val="1"/>
      <charset val="204"/>
    </font>
    <font>
      <sz val="13"/>
      <color theme="1"/>
      <name val="Times New Roman"/>
      <family val="1"/>
      <charset val="204"/>
    </font>
    <font>
      <b/>
      <sz val="13"/>
      <color theme="1"/>
      <name val="Times New Roman"/>
      <family val="1"/>
      <charset val="204"/>
    </font>
    <font>
      <sz val="13"/>
      <name val="Times New Roman"/>
      <family val="1"/>
      <charset val="204"/>
    </font>
    <font>
      <b/>
      <sz val="13"/>
      <color theme="1"/>
      <name val="Calibri"/>
      <family val="2"/>
      <charset val="204"/>
      <scheme val="minor"/>
    </font>
    <font>
      <sz val="13"/>
      <color theme="1"/>
      <name val="Calibri"/>
      <family val="2"/>
      <charset val="204"/>
      <scheme val="minor"/>
    </font>
    <font>
      <sz val="12"/>
      <color theme="1"/>
      <name val="Times New Roman"/>
      <family val="1"/>
      <charset val="204"/>
    </font>
    <font>
      <b/>
      <sz val="10"/>
      <color theme="1"/>
      <name val="Calibri"/>
      <family val="2"/>
      <charset val="204"/>
      <scheme val="minor"/>
    </font>
    <font>
      <sz val="14"/>
      <color theme="1"/>
      <name val="Calibri"/>
      <family val="2"/>
      <charset val="204"/>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77">
    <xf numFmtId="0" fontId="0" fillId="0" borderId="0" xfId="0"/>
    <xf numFmtId="0" fontId="1" fillId="0" borderId="0" xfId="0" applyFont="1"/>
    <xf numFmtId="0" fontId="1" fillId="0" borderId="0" xfId="0" applyFont="1" applyAlignment="1"/>
    <xf numFmtId="0" fontId="1" fillId="0" borderId="0" xfId="0" applyFont="1" applyFill="1"/>
    <xf numFmtId="0" fontId="4" fillId="0" borderId="1" xfId="0" applyFont="1" applyBorder="1" applyAlignment="1">
      <alignment vertical="center"/>
    </xf>
    <xf numFmtId="0" fontId="4" fillId="0" borderId="4" xfId="0" applyFont="1" applyBorder="1" applyAlignment="1">
      <alignment vertical="center"/>
    </xf>
    <xf numFmtId="0" fontId="5" fillId="0" borderId="7"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Border="1" applyAlignment="1">
      <alignment horizontal="center" vertical="top" wrapText="1"/>
    </xf>
    <xf numFmtId="0" fontId="3" fillId="0" borderId="1" xfId="0" applyFont="1" applyFill="1" applyBorder="1" applyAlignment="1">
      <alignment horizontal="center" vertical="top" wrapText="1"/>
    </xf>
    <xf numFmtId="2" fontId="3" fillId="0" borderId="1" xfId="0" applyNumberFormat="1" applyFont="1" applyFill="1" applyBorder="1" applyAlignment="1">
      <alignment horizontal="center" vertical="top" wrapText="1"/>
    </xf>
    <xf numFmtId="164" fontId="3" fillId="0" borderId="1" xfId="0" applyNumberFormat="1" applyFont="1" applyFill="1" applyBorder="1" applyAlignment="1">
      <alignment horizontal="center" vertical="top" wrapText="1"/>
    </xf>
    <xf numFmtId="164" fontId="5" fillId="0" borderId="1" xfId="0" applyNumberFormat="1" applyFont="1" applyFill="1" applyBorder="1" applyAlignment="1">
      <alignment horizontal="center" vertical="top" wrapText="1"/>
    </xf>
    <xf numFmtId="0" fontId="3" fillId="0" borderId="2" xfId="0" applyFont="1" applyFill="1" applyBorder="1" applyAlignment="1">
      <alignment horizontal="center" vertical="top" wrapText="1"/>
    </xf>
    <xf numFmtId="2" fontId="3" fillId="0" borderId="2" xfId="0" applyNumberFormat="1" applyFont="1" applyFill="1" applyBorder="1" applyAlignment="1">
      <alignment horizontal="center" vertical="top" wrapText="1"/>
    </xf>
    <xf numFmtId="164" fontId="5" fillId="0" borderId="2" xfId="0" applyNumberFormat="1" applyFont="1" applyFill="1" applyBorder="1" applyAlignment="1">
      <alignment horizontal="center" vertical="top" wrapText="1"/>
    </xf>
    <xf numFmtId="164" fontId="3" fillId="0" borderId="6" xfId="0" applyNumberFormat="1" applyFont="1" applyFill="1" applyBorder="1" applyAlignment="1">
      <alignment horizontal="center" vertical="top" wrapText="1"/>
    </xf>
    <xf numFmtId="49" fontId="3" fillId="3" borderId="1" xfId="0" applyNumberFormat="1" applyFont="1" applyFill="1" applyBorder="1" applyAlignment="1">
      <alignment horizontal="center" vertical="top" wrapText="1"/>
    </xf>
    <xf numFmtId="0" fontId="3" fillId="3" borderId="1" xfId="0" applyFont="1" applyFill="1" applyBorder="1" applyAlignment="1">
      <alignment horizontal="center" vertical="top" wrapText="1"/>
    </xf>
    <xf numFmtId="0" fontId="6" fillId="2" borderId="3" xfId="0" applyFont="1" applyFill="1" applyBorder="1" applyAlignment="1"/>
    <xf numFmtId="0" fontId="6" fillId="2" borderId="4" xfId="0" applyFont="1" applyFill="1" applyBorder="1" applyAlignment="1"/>
    <xf numFmtId="0" fontId="6" fillId="2" borderId="7" xfId="0" applyFont="1" applyFill="1" applyBorder="1" applyAlignment="1"/>
    <xf numFmtId="0" fontId="7" fillId="2" borderId="1" xfId="0" applyFont="1" applyFill="1" applyBorder="1" applyAlignment="1">
      <alignment horizontal="left"/>
    </xf>
    <xf numFmtId="0" fontId="7" fillId="0" borderId="0" xfId="0" applyFont="1"/>
    <xf numFmtId="0" fontId="7" fillId="0" borderId="0" xfId="0" applyFont="1" applyAlignment="1"/>
    <xf numFmtId="3" fontId="7" fillId="0" borderId="0" xfId="0" applyNumberFormat="1" applyFont="1"/>
    <xf numFmtId="3" fontId="6" fillId="0" borderId="0" xfId="0" applyNumberFormat="1" applyFont="1"/>
    <xf numFmtId="0" fontId="6" fillId="0" borderId="1" xfId="0" applyFont="1" applyBorder="1"/>
    <xf numFmtId="0" fontId="6" fillId="0" borderId="1" xfId="0" applyFont="1" applyBorder="1" applyAlignment="1"/>
    <xf numFmtId="164" fontId="6" fillId="0" borderId="1" xfId="0" applyNumberFormat="1" applyFont="1" applyBorder="1" applyAlignment="1"/>
    <xf numFmtId="0" fontId="1" fillId="0" borderId="1" xfId="0" applyFont="1" applyBorder="1"/>
    <xf numFmtId="0" fontId="9" fillId="0" borderId="1" xfId="0" applyFont="1" applyBorder="1" applyAlignment="1"/>
    <xf numFmtId="0" fontId="7" fillId="0" borderId="1" xfId="0" applyFont="1" applyBorder="1"/>
    <xf numFmtId="0" fontId="7" fillId="0" borderId="1" xfId="0" applyFont="1" applyBorder="1" applyAlignment="1"/>
    <xf numFmtId="164" fontId="7" fillId="0" borderId="1" xfId="0" applyNumberFormat="1" applyFont="1" applyBorder="1"/>
    <xf numFmtId="164" fontId="6" fillId="0" borderId="1" xfId="0" applyNumberFormat="1" applyFont="1" applyBorder="1"/>
    <xf numFmtId="164" fontId="4" fillId="2" borderId="1" xfId="0" applyNumberFormat="1" applyFont="1" applyFill="1" applyBorder="1" applyAlignment="1">
      <alignment horizontal="center" vertical="top" wrapText="1"/>
    </xf>
    <xf numFmtId="164" fontId="7" fillId="0" borderId="1" xfId="0" applyNumberFormat="1" applyFont="1" applyBorder="1" applyAlignment="1"/>
    <xf numFmtId="0" fontId="1" fillId="0" borderId="1" xfId="0" applyFont="1" applyBorder="1" applyAlignment="1"/>
    <xf numFmtId="49" fontId="4" fillId="0" borderId="3" xfId="0" applyNumberFormat="1" applyFont="1" applyFill="1" applyBorder="1" applyAlignment="1">
      <alignment vertical="top" wrapText="1"/>
    </xf>
    <xf numFmtId="49" fontId="4" fillId="0" borderId="4" xfId="0" applyNumberFormat="1" applyFont="1" applyFill="1" applyBorder="1" applyAlignment="1">
      <alignment vertical="top" wrapText="1"/>
    </xf>
    <xf numFmtId="49" fontId="4" fillId="0" borderId="7" xfId="0" applyNumberFormat="1" applyFont="1" applyFill="1" applyBorder="1" applyAlignment="1">
      <alignment vertical="top" wrapText="1"/>
    </xf>
    <xf numFmtId="164" fontId="4" fillId="0" borderId="1" xfId="0" applyNumberFormat="1" applyFont="1" applyFill="1" applyBorder="1" applyAlignment="1">
      <alignment horizontal="center" vertical="top" wrapText="1"/>
    </xf>
    <xf numFmtId="0" fontId="3" fillId="0" borderId="7" xfId="0" applyFont="1" applyFill="1" applyBorder="1" applyAlignment="1">
      <alignment horizontal="center" vertical="top" wrapText="1"/>
    </xf>
    <xf numFmtId="14" fontId="8" fillId="0" borderId="1" xfId="0" applyNumberFormat="1" applyFont="1" applyFill="1" applyBorder="1" applyAlignment="1">
      <alignment horizontal="center" vertical="top" wrapText="1"/>
    </xf>
    <xf numFmtId="14" fontId="8" fillId="0" borderId="2" xfId="0" applyNumberFormat="1" applyFont="1" applyFill="1" applyBorder="1" applyAlignment="1">
      <alignment horizontal="center" vertical="top"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4" fillId="0" borderId="7" xfId="0" applyFont="1" applyFill="1" applyBorder="1" applyAlignment="1">
      <alignment vertical="center" wrapText="1"/>
    </xf>
    <xf numFmtId="164" fontId="4" fillId="0" borderId="1" xfId="0" applyNumberFormat="1" applyFont="1" applyFill="1" applyBorder="1" applyAlignment="1">
      <alignment horizontal="center" vertical="center" wrapText="1"/>
    </xf>
    <xf numFmtId="164" fontId="3" fillId="0" borderId="1" xfId="0" applyNumberFormat="1" applyFont="1" applyFill="1" applyBorder="1" applyAlignment="1">
      <alignment vertical="top" wrapText="1"/>
    </xf>
    <xf numFmtId="0" fontId="3" fillId="0" borderId="1" xfId="0" applyNumberFormat="1" applyFont="1" applyFill="1" applyBorder="1" applyAlignment="1">
      <alignment horizontal="center" vertical="top" wrapText="1"/>
    </xf>
    <xf numFmtId="49" fontId="3" fillId="0" borderId="1" xfId="0" applyNumberFormat="1" applyFont="1" applyFill="1" applyBorder="1" applyAlignment="1">
      <alignment horizontal="center" vertical="top" wrapText="1"/>
    </xf>
    <xf numFmtId="3" fontId="1" fillId="0" borderId="0" xfId="0" applyNumberFormat="1" applyFont="1"/>
    <xf numFmtId="0" fontId="9" fillId="0" borderId="0" xfId="0" applyFont="1" applyAlignment="1"/>
    <xf numFmtId="0" fontId="9" fillId="0" borderId="0" xfId="0" applyFont="1"/>
    <xf numFmtId="0" fontId="1" fillId="0" borderId="4" xfId="0" applyFont="1" applyBorder="1"/>
    <xf numFmtId="0" fontId="7" fillId="0" borderId="4" xfId="0" applyFont="1" applyBorder="1" applyAlignment="1"/>
    <xf numFmtId="164" fontId="7" fillId="0" borderId="4" xfId="0" applyNumberFormat="1" applyFont="1" applyBorder="1" applyAlignment="1"/>
    <xf numFmtId="0" fontId="6" fillId="0" borderId="4" xfId="0" applyFont="1" applyBorder="1" applyAlignment="1"/>
    <xf numFmtId="164" fontId="6" fillId="0" borderId="4" xfId="0" applyNumberFormat="1" applyFont="1" applyBorder="1" applyAlignment="1"/>
    <xf numFmtId="0" fontId="6" fillId="0" borderId="4" xfId="0" applyFont="1" applyBorder="1" applyAlignment="1">
      <alignment horizontal="center"/>
    </xf>
    <xf numFmtId="0" fontId="2" fillId="0" borderId="8" xfId="0" applyFont="1" applyBorder="1" applyAlignment="1">
      <alignment horizont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9" fillId="0" borderId="4" xfId="0" applyFont="1" applyBorder="1" applyAlignment="1">
      <alignment horizontal="center"/>
    </xf>
    <xf numFmtId="0" fontId="10" fillId="0" borderId="0" xfId="0" applyFont="1" applyAlignment="1">
      <alignment horizontal="right"/>
    </xf>
    <xf numFmtId="0" fontId="6" fillId="0" borderId="8" xfId="0" applyFont="1" applyBorder="1" applyAlignment="1">
      <alignment horizontal="center"/>
    </xf>
    <xf numFmtId="49" fontId="4" fillId="0" borderId="3" xfId="0" applyNumberFormat="1" applyFont="1" applyFill="1" applyBorder="1" applyAlignment="1">
      <alignment horizontal="left" vertical="top" wrapText="1"/>
    </xf>
    <xf numFmtId="49" fontId="4" fillId="0" borderId="4" xfId="0" applyNumberFormat="1" applyFont="1" applyFill="1" applyBorder="1" applyAlignment="1">
      <alignment horizontal="left" vertical="top"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4" fillId="0" borderId="3" xfId="0" applyFont="1" applyBorder="1" applyAlignment="1">
      <alignment horizontal="center"/>
    </xf>
    <xf numFmtId="0" fontId="4" fillId="0" borderId="4" xfId="0" applyFont="1" applyBorder="1" applyAlignment="1">
      <alignment horizontal="center"/>
    </xf>
    <xf numFmtId="0" fontId="4" fillId="0" borderId="7" xfId="0" applyFont="1" applyBorder="1" applyAlignment="1">
      <alignment horizont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V79"/>
  <sheetViews>
    <sheetView tabSelected="1" view="pageBreakPreview" zoomScale="75" zoomScaleNormal="71" zoomScaleSheetLayoutView="75" workbookViewId="0">
      <pane xSplit="3" ySplit="6" topLeftCell="D56" activePane="bottomRight" state="frozen"/>
      <selection pane="topRight" activeCell="D1" sqref="D1"/>
      <selection pane="bottomLeft" activeCell="A6" sqref="A6"/>
      <selection pane="bottomRight" activeCell="H66" sqref="H66"/>
    </sheetView>
  </sheetViews>
  <sheetFormatPr defaultRowHeight="12.75"/>
  <cols>
    <col min="1" max="1" width="4.140625" style="1" customWidth="1"/>
    <col min="2" max="2" width="47.7109375" style="1" customWidth="1"/>
    <col min="3" max="3" width="31.42578125" style="2" customWidth="1"/>
    <col min="4" max="4" width="11.28515625" style="2" customWidth="1"/>
    <col min="5" max="5" width="12" style="2" customWidth="1"/>
    <col min="6" max="7" width="11.28515625" style="2" customWidth="1"/>
    <col min="8" max="8" width="11.5703125" style="2" customWidth="1"/>
    <col min="9" max="9" width="7.85546875" style="1" customWidth="1"/>
    <col min="10" max="10" width="24.28515625" style="1" customWidth="1"/>
    <col min="11" max="11" width="10.42578125" style="1" customWidth="1"/>
    <col min="12" max="12" width="30.85546875" style="1" customWidth="1"/>
    <col min="13" max="13" width="15.85546875" style="1" customWidth="1"/>
    <col min="14" max="14" width="12.85546875" style="1" customWidth="1"/>
    <col min="15" max="15" width="17.7109375" style="1" customWidth="1"/>
    <col min="16" max="21" width="11.5703125" style="1" customWidth="1"/>
    <col min="22" max="22" width="17" style="1" customWidth="1"/>
    <col min="23" max="16384" width="9.140625" style="1"/>
  </cols>
  <sheetData>
    <row r="1" spans="1:22" ht="24" customHeight="1">
      <c r="S1" s="68" t="s">
        <v>155</v>
      </c>
      <c r="T1" s="68"/>
      <c r="U1" s="68"/>
      <c r="V1" s="68"/>
    </row>
    <row r="2" spans="1:22" ht="26.25" customHeight="1">
      <c r="A2" s="62" t="s">
        <v>144</v>
      </c>
      <c r="B2" s="62"/>
      <c r="C2" s="62"/>
      <c r="D2" s="62"/>
      <c r="E2" s="62"/>
      <c r="F2" s="62"/>
      <c r="G2" s="62"/>
      <c r="H2" s="62"/>
      <c r="I2" s="62"/>
      <c r="J2" s="62"/>
      <c r="K2" s="62"/>
      <c r="L2" s="62"/>
      <c r="M2" s="62"/>
      <c r="N2" s="62"/>
      <c r="O2" s="62"/>
      <c r="P2" s="62"/>
      <c r="Q2" s="62"/>
      <c r="R2" s="62"/>
      <c r="S2" s="62"/>
      <c r="T2" s="62"/>
      <c r="U2" s="62"/>
      <c r="V2" s="62"/>
    </row>
    <row r="3" spans="1:22" ht="15" customHeight="1">
      <c r="A3" s="63" t="s">
        <v>0</v>
      </c>
      <c r="B3" s="64" t="s">
        <v>1</v>
      </c>
      <c r="C3" s="74" t="s">
        <v>26</v>
      </c>
      <c r="D3" s="75"/>
      <c r="E3" s="75"/>
      <c r="F3" s="75"/>
      <c r="G3" s="75"/>
      <c r="H3" s="76"/>
      <c r="I3" s="4"/>
      <c r="J3" s="5"/>
      <c r="K3" s="5"/>
      <c r="L3" s="5"/>
      <c r="M3" s="5"/>
      <c r="N3" s="5"/>
      <c r="O3" s="5"/>
      <c r="P3" s="74" t="s">
        <v>122</v>
      </c>
      <c r="Q3" s="75"/>
      <c r="R3" s="75"/>
      <c r="S3" s="75"/>
      <c r="T3" s="75"/>
      <c r="U3" s="76"/>
      <c r="V3" s="63" t="s">
        <v>22</v>
      </c>
    </row>
    <row r="4" spans="1:22" ht="138.75" customHeight="1">
      <c r="A4" s="63"/>
      <c r="B4" s="66"/>
      <c r="C4" s="64" t="s">
        <v>18</v>
      </c>
      <c r="D4" s="64" t="s">
        <v>2</v>
      </c>
      <c r="E4" s="64" t="s">
        <v>89</v>
      </c>
      <c r="F4" s="64" t="s">
        <v>90</v>
      </c>
      <c r="G4" s="64" t="s">
        <v>91</v>
      </c>
      <c r="H4" s="64" t="s">
        <v>88</v>
      </c>
      <c r="I4" s="65" t="s">
        <v>20</v>
      </c>
      <c r="J4" s="65" t="s">
        <v>3</v>
      </c>
      <c r="K4" s="65" t="s">
        <v>4</v>
      </c>
      <c r="L4" s="66" t="s">
        <v>96</v>
      </c>
      <c r="M4" s="66" t="s">
        <v>119</v>
      </c>
      <c r="N4" s="63" t="s">
        <v>120</v>
      </c>
      <c r="O4" s="63" t="s">
        <v>121</v>
      </c>
      <c r="P4" s="72" t="s">
        <v>21</v>
      </c>
      <c r="Q4" s="72"/>
      <c r="R4" s="72"/>
      <c r="S4" s="72"/>
      <c r="T4" s="72"/>
      <c r="U4" s="73"/>
      <c r="V4" s="63"/>
    </row>
    <row r="5" spans="1:22" ht="176.25" customHeight="1">
      <c r="A5" s="63"/>
      <c r="B5" s="66"/>
      <c r="C5" s="65"/>
      <c r="D5" s="65"/>
      <c r="E5" s="65"/>
      <c r="F5" s="65"/>
      <c r="G5" s="65"/>
      <c r="H5" s="65"/>
      <c r="I5" s="63"/>
      <c r="J5" s="63"/>
      <c r="K5" s="63"/>
      <c r="L5" s="65"/>
      <c r="M5" s="65"/>
      <c r="N5" s="63"/>
      <c r="O5" s="63"/>
      <c r="P5" s="6" t="s">
        <v>5</v>
      </c>
      <c r="Q5" s="7" t="s">
        <v>87</v>
      </c>
      <c r="R5" s="7" t="s">
        <v>6</v>
      </c>
      <c r="S5" s="7" t="s">
        <v>7</v>
      </c>
      <c r="T5" s="7" t="s">
        <v>8</v>
      </c>
      <c r="U5" s="7" t="s">
        <v>86</v>
      </c>
      <c r="V5" s="63"/>
    </row>
    <row r="6" spans="1:22" s="3" customFormat="1" ht="15.75" customHeight="1">
      <c r="A6" s="39"/>
      <c r="B6" s="70" t="s">
        <v>15</v>
      </c>
      <c r="C6" s="71"/>
      <c r="D6" s="40"/>
      <c r="E6" s="40"/>
      <c r="F6" s="40"/>
      <c r="G6" s="40"/>
      <c r="H6" s="40"/>
      <c r="I6" s="40"/>
      <c r="J6" s="40"/>
      <c r="K6" s="41"/>
      <c r="L6" s="41"/>
      <c r="M6" s="41"/>
      <c r="N6" s="41"/>
      <c r="O6" s="41"/>
      <c r="P6" s="42">
        <f>P7+P8+P9+P10</f>
        <v>21874</v>
      </c>
      <c r="Q6" s="42">
        <f t="shared" ref="Q6:U6" si="0">Q7+Q8+Q9+Q10</f>
        <v>22893.9</v>
      </c>
      <c r="R6" s="42">
        <f t="shared" si="0"/>
        <v>22893.9</v>
      </c>
      <c r="S6" s="42">
        <f t="shared" si="0"/>
        <v>22893.9</v>
      </c>
      <c r="T6" s="42">
        <f t="shared" si="0"/>
        <v>22893.9</v>
      </c>
      <c r="U6" s="42">
        <f t="shared" si="0"/>
        <v>22893.9</v>
      </c>
      <c r="V6" s="41"/>
    </row>
    <row r="7" spans="1:22" s="3" customFormat="1" ht="252" customHeight="1">
      <c r="A7" s="9">
        <v>1</v>
      </c>
      <c r="B7" s="9" t="s">
        <v>24</v>
      </c>
      <c r="C7" s="43" t="s">
        <v>19</v>
      </c>
      <c r="D7" s="9" t="s">
        <v>92</v>
      </c>
      <c r="E7" s="9" t="s">
        <v>93</v>
      </c>
      <c r="F7" s="9" t="s">
        <v>94</v>
      </c>
      <c r="G7" s="9" t="s">
        <v>95</v>
      </c>
      <c r="H7" s="9" t="s">
        <v>95</v>
      </c>
      <c r="I7" s="9" t="s">
        <v>11</v>
      </c>
      <c r="J7" s="9" t="s">
        <v>13</v>
      </c>
      <c r="K7" s="10">
        <v>0.3</v>
      </c>
      <c r="L7" s="10" t="s">
        <v>80</v>
      </c>
      <c r="M7" s="10" t="s">
        <v>123</v>
      </c>
      <c r="N7" s="11" t="s">
        <v>124</v>
      </c>
      <c r="O7" s="11" t="s">
        <v>125</v>
      </c>
      <c r="P7" s="12">
        <v>1413</v>
      </c>
      <c r="Q7" s="12">
        <v>1575.9</v>
      </c>
      <c r="R7" s="12">
        <v>1575.9</v>
      </c>
      <c r="S7" s="12">
        <v>1575.9</v>
      </c>
      <c r="T7" s="12">
        <v>1575.9</v>
      </c>
      <c r="U7" s="12">
        <v>1575.9</v>
      </c>
      <c r="V7" s="9" t="s">
        <v>23</v>
      </c>
    </row>
    <row r="8" spans="1:22" s="3" customFormat="1" ht="211.5" customHeight="1">
      <c r="A8" s="9">
        <v>2</v>
      </c>
      <c r="B8" s="9" t="s">
        <v>28</v>
      </c>
      <c r="C8" s="43" t="s">
        <v>27</v>
      </c>
      <c r="D8" s="9" t="s">
        <v>12</v>
      </c>
      <c r="E8" s="9" t="s">
        <v>97</v>
      </c>
      <c r="F8" s="9" t="s">
        <v>98</v>
      </c>
      <c r="G8" s="9" t="s">
        <v>95</v>
      </c>
      <c r="H8" s="9" t="s">
        <v>95</v>
      </c>
      <c r="I8" s="9" t="s">
        <v>11</v>
      </c>
      <c r="J8" s="9" t="s">
        <v>82</v>
      </c>
      <c r="K8" s="10">
        <v>0.3</v>
      </c>
      <c r="L8" s="10" t="s">
        <v>108</v>
      </c>
      <c r="M8" s="9" t="s">
        <v>126</v>
      </c>
      <c r="N8" s="10" t="s">
        <v>124</v>
      </c>
      <c r="O8" s="10" t="s">
        <v>125</v>
      </c>
      <c r="P8" s="12">
        <v>20461</v>
      </c>
      <c r="Q8" s="12">
        <v>21318</v>
      </c>
      <c r="R8" s="12">
        <v>21318</v>
      </c>
      <c r="S8" s="12">
        <v>21318</v>
      </c>
      <c r="T8" s="12">
        <v>21318</v>
      </c>
      <c r="U8" s="12">
        <v>21318</v>
      </c>
      <c r="V8" s="9" t="s">
        <v>29</v>
      </c>
    </row>
    <row r="9" spans="1:22" s="3" customFormat="1" ht="242.25" customHeight="1">
      <c r="A9" s="9">
        <v>3</v>
      </c>
      <c r="B9" s="9" t="s">
        <v>30</v>
      </c>
      <c r="C9" s="9" t="s">
        <v>31</v>
      </c>
      <c r="D9" s="9" t="s">
        <v>17</v>
      </c>
      <c r="E9" s="9" t="s">
        <v>99</v>
      </c>
      <c r="F9" s="9" t="s">
        <v>100</v>
      </c>
      <c r="G9" s="44" t="s">
        <v>102</v>
      </c>
      <c r="H9" s="44">
        <v>44196</v>
      </c>
      <c r="I9" s="9" t="s">
        <v>16</v>
      </c>
      <c r="J9" s="9" t="s">
        <v>104</v>
      </c>
      <c r="K9" s="9">
        <v>2</v>
      </c>
      <c r="L9" s="10" t="s">
        <v>32</v>
      </c>
      <c r="M9" s="10" t="s">
        <v>132</v>
      </c>
      <c r="N9" s="10" t="s">
        <v>130</v>
      </c>
      <c r="O9" s="10" t="s">
        <v>129</v>
      </c>
      <c r="P9" s="12">
        <v>0</v>
      </c>
      <c r="Q9" s="12">
        <v>0</v>
      </c>
      <c r="R9" s="12">
        <v>0</v>
      </c>
      <c r="S9" s="12">
        <v>0</v>
      </c>
      <c r="T9" s="12">
        <v>0</v>
      </c>
      <c r="U9" s="12">
        <v>0</v>
      </c>
      <c r="V9" s="9" t="s">
        <v>33</v>
      </c>
    </row>
    <row r="10" spans="1:22" s="3" customFormat="1" ht="352.5" customHeight="1">
      <c r="A10" s="13">
        <v>4</v>
      </c>
      <c r="B10" s="13" t="s">
        <v>34</v>
      </c>
      <c r="C10" s="13" t="s">
        <v>35</v>
      </c>
      <c r="D10" s="13" t="s">
        <v>17</v>
      </c>
      <c r="E10" s="9" t="s">
        <v>99</v>
      </c>
      <c r="F10" s="9" t="s">
        <v>100</v>
      </c>
      <c r="G10" s="44" t="s">
        <v>101</v>
      </c>
      <c r="H10" s="45">
        <v>44196</v>
      </c>
      <c r="I10" s="13" t="s">
        <v>16</v>
      </c>
      <c r="J10" s="13" t="s">
        <v>103</v>
      </c>
      <c r="K10" s="13">
        <v>2</v>
      </c>
      <c r="L10" s="14" t="s">
        <v>32</v>
      </c>
      <c r="M10" s="10" t="s">
        <v>132</v>
      </c>
      <c r="N10" s="10" t="s">
        <v>130</v>
      </c>
      <c r="O10" s="10" t="s">
        <v>129</v>
      </c>
      <c r="P10" s="15">
        <v>0</v>
      </c>
      <c r="Q10" s="12">
        <v>0</v>
      </c>
      <c r="R10" s="15">
        <v>0</v>
      </c>
      <c r="S10" s="15">
        <v>0</v>
      </c>
      <c r="T10" s="15">
        <v>0</v>
      </c>
      <c r="U10" s="15">
        <v>0</v>
      </c>
      <c r="V10" s="13" t="s">
        <v>33</v>
      </c>
    </row>
    <row r="11" spans="1:22" s="3" customFormat="1" ht="20.25" customHeight="1">
      <c r="A11" s="46"/>
      <c r="B11" s="46" t="s">
        <v>9</v>
      </c>
      <c r="C11" s="47"/>
      <c r="D11" s="47"/>
      <c r="E11" s="47"/>
      <c r="F11" s="47"/>
      <c r="G11" s="47"/>
      <c r="H11" s="47"/>
      <c r="I11" s="47"/>
      <c r="J11" s="47"/>
      <c r="K11" s="47"/>
      <c r="L11" s="47"/>
      <c r="M11" s="48"/>
      <c r="N11" s="48"/>
      <c r="O11" s="48"/>
      <c r="P11" s="49">
        <f>P12+P13+P14+P17+P18+P19+P20+P22+P23+P24+P25+P26+P27+P28+P29+P30+P31+P21+P15+P16</f>
        <v>22685.8</v>
      </c>
      <c r="Q11" s="49">
        <f t="shared" ref="Q11:U11" si="1">Q12+Q13+Q14+Q17+Q18+Q19+Q20+Q22+Q23+Q24+Q25+Q26+Q27+Q28+Q29+Q30+Q31+Q21+Q15+Q16</f>
        <v>37489.5</v>
      </c>
      <c r="R11" s="49">
        <f t="shared" si="1"/>
        <v>37489.5</v>
      </c>
      <c r="S11" s="49">
        <f t="shared" si="1"/>
        <v>37489.5</v>
      </c>
      <c r="T11" s="49">
        <f t="shared" si="1"/>
        <v>37489.5</v>
      </c>
      <c r="U11" s="49">
        <f t="shared" si="1"/>
        <v>37489.5</v>
      </c>
      <c r="V11" s="48"/>
    </row>
    <row r="12" spans="1:22" s="3" customFormat="1" ht="313.5" customHeight="1">
      <c r="A12" s="9">
        <v>5</v>
      </c>
      <c r="B12" s="9" t="s">
        <v>36</v>
      </c>
      <c r="C12" s="9" t="s">
        <v>38</v>
      </c>
      <c r="D12" s="9" t="s">
        <v>10</v>
      </c>
      <c r="E12" s="9" t="s">
        <v>105</v>
      </c>
      <c r="F12" s="9" t="s">
        <v>106</v>
      </c>
      <c r="G12" s="9" t="s">
        <v>95</v>
      </c>
      <c r="H12" s="9" t="s">
        <v>95</v>
      </c>
      <c r="I12" s="9" t="s">
        <v>11</v>
      </c>
      <c r="J12" s="9" t="s">
        <v>37</v>
      </c>
      <c r="K12" s="10">
        <v>0.3</v>
      </c>
      <c r="L12" s="9" t="s">
        <v>108</v>
      </c>
      <c r="M12" s="9" t="s">
        <v>126</v>
      </c>
      <c r="N12" s="9" t="s">
        <v>124</v>
      </c>
      <c r="O12" s="9" t="s">
        <v>125</v>
      </c>
      <c r="P12" s="11">
        <v>1176</v>
      </c>
      <c r="Q12" s="12">
        <v>1851</v>
      </c>
      <c r="R12" s="11">
        <v>1851</v>
      </c>
      <c r="S12" s="11">
        <v>1851</v>
      </c>
      <c r="T12" s="11">
        <v>1851</v>
      </c>
      <c r="U12" s="11">
        <v>1851</v>
      </c>
      <c r="V12" s="9" t="s">
        <v>29</v>
      </c>
    </row>
    <row r="13" spans="1:22" s="3" customFormat="1" ht="244.5" customHeight="1">
      <c r="A13" s="9">
        <v>6</v>
      </c>
      <c r="B13" s="9" t="s">
        <v>39</v>
      </c>
      <c r="C13" s="9" t="s">
        <v>40</v>
      </c>
      <c r="D13" s="9" t="s">
        <v>10</v>
      </c>
      <c r="E13" s="9" t="s">
        <v>105</v>
      </c>
      <c r="F13" s="9" t="s">
        <v>106</v>
      </c>
      <c r="G13" s="9" t="s">
        <v>95</v>
      </c>
      <c r="H13" s="9" t="s">
        <v>95</v>
      </c>
      <c r="I13" s="9" t="s">
        <v>11</v>
      </c>
      <c r="J13" s="9" t="s">
        <v>37</v>
      </c>
      <c r="K13" s="10">
        <v>0.3</v>
      </c>
      <c r="L13" s="9" t="s">
        <v>108</v>
      </c>
      <c r="M13" s="9" t="s">
        <v>126</v>
      </c>
      <c r="N13" s="9" t="s">
        <v>124</v>
      </c>
      <c r="O13" s="9" t="s">
        <v>125</v>
      </c>
      <c r="P13" s="11">
        <v>3303</v>
      </c>
      <c r="Q13" s="12">
        <v>11154</v>
      </c>
      <c r="R13" s="16">
        <v>11154</v>
      </c>
      <c r="S13" s="16">
        <v>11154</v>
      </c>
      <c r="T13" s="16">
        <v>11154</v>
      </c>
      <c r="U13" s="16">
        <v>11154</v>
      </c>
      <c r="V13" s="9" t="s">
        <v>29</v>
      </c>
    </row>
    <row r="14" spans="1:22" s="3" customFormat="1" ht="249.75" customHeight="1">
      <c r="A14" s="9">
        <v>7</v>
      </c>
      <c r="B14" s="9" t="s">
        <v>41</v>
      </c>
      <c r="C14" s="9" t="s">
        <v>42</v>
      </c>
      <c r="D14" s="9" t="s">
        <v>107</v>
      </c>
      <c r="E14" s="9" t="s">
        <v>105</v>
      </c>
      <c r="F14" s="9" t="s">
        <v>106</v>
      </c>
      <c r="G14" s="9" t="s">
        <v>95</v>
      </c>
      <c r="H14" s="9" t="s">
        <v>95</v>
      </c>
      <c r="I14" s="9" t="s">
        <v>135</v>
      </c>
      <c r="J14" s="9" t="s">
        <v>43</v>
      </c>
      <c r="K14" s="10">
        <v>1.5</v>
      </c>
      <c r="L14" s="9" t="s">
        <v>111</v>
      </c>
      <c r="M14" s="9" t="s">
        <v>111</v>
      </c>
      <c r="N14" s="9" t="s">
        <v>111</v>
      </c>
      <c r="O14" s="9" t="s">
        <v>136</v>
      </c>
      <c r="P14" s="50">
        <v>1829</v>
      </c>
      <c r="Q14" s="12">
        <v>2936</v>
      </c>
      <c r="R14" s="50">
        <v>2936</v>
      </c>
      <c r="S14" s="50">
        <v>2936</v>
      </c>
      <c r="T14" s="50">
        <v>2936</v>
      </c>
      <c r="U14" s="11">
        <v>2936</v>
      </c>
      <c r="V14" s="9" t="s">
        <v>29</v>
      </c>
    </row>
    <row r="15" spans="1:22" s="3" customFormat="1" ht="245.25" customHeight="1">
      <c r="A15" s="9">
        <v>8</v>
      </c>
      <c r="B15" s="9" t="s">
        <v>44</v>
      </c>
      <c r="C15" s="9" t="s">
        <v>45</v>
      </c>
      <c r="D15" s="9" t="s">
        <v>107</v>
      </c>
      <c r="E15" s="9" t="s">
        <v>105</v>
      </c>
      <c r="F15" s="9" t="s">
        <v>106</v>
      </c>
      <c r="G15" s="9" t="s">
        <v>95</v>
      </c>
      <c r="H15" s="9" t="s">
        <v>95</v>
      </c>
      <c r="I15" s="9" t="s">
        <v>135</v>
      </c>
      <c r="J15" s="9" t="s">
        <v>46</v>
      </c>
      <c r="K15" s="10">
        <v>1.5</v>
      </c>
      <c r="L15" s="9" t="s">
        <v>111</v>
      </c>
      <c r="M15" s="9" t="s">
        <v>111</v>
      </c>
      <c r="N15" s="9" t="s">
        <v>111</v>
      </c>
      <c r="O15" s="9" t="s">
        <v>136</v>
      </c>
      <c r="P15" s="50">
        <v>9252</v>
      </c>
      <c r="Q15" s="12">
        <v>15285</v>
      </c>
      <c r="R15" s="50">
        <v>15285</v>
      </c>
      <c r="S15" s="50">
        <v>15285</v>
      </c>
      <c r="T15" s="50">
        <v>15285</v>
      </c>
      <c r="U15" s="11">
        <v>15285</v>
      </c>
      <c r="V15" s="9" t="s">
        <v>29</v>
      </c>
    </row>
    <row r="16" spans="1:22" s="3" customFormat="1" ht="155.25" customHeight="1">
      <c r="A16" s="9">
        <v>9</v>
      </c>
      <c r="B16" s="9" t="s">
        <v>83</v>
      </c>
      <c r="C16" s="9" t="s">
        <v>47</v>
      </c>
      <c r="D16" s="9" t="s">
        <v>48</v>
      </c>
      <c r="E16" s="9" t="s">
        <v>105</v>
      </c>
      <c r="F16" s="9" t="s">
        <v>106</v>
      </c>
      <c r="G16" s="9" t="s">
        <v>95</v>
      </c>
      <c r="H16" s="9" t="s">
        <v>95</v>
      </c>
      <c r="I16" s="9" t="s">
        <v>135</v>
      </c>
      <c r="J16" s="9" t="s">
        <v>49</v>
      </c>
      <c r="K16" s="10">
        <v>1.5</v>
      </c>
      <c r="L16" s="9" t="s">
        <v>111</v>
      </c>
      <c r="M16" s="9" t="s">
        <v>111</v>
      </c>
      <c r="N16" s="9" t="s">
        <v>111</v>
      </c>
      <c r="O16" s="9" t="s">
        <v>136</v>
      </c>
      <c r="P16" s="50">
        <v>4479</v>
      </c>
      <c r="Q16" s="12">
        <v>5410</v>
      </c>
      <c r="R16" s="50">
        <v>5410</v>
      </c>
      <c r="S16" s="50">
        <v>5410</v>
      </c>
      <c r="T16" s="50">
        <v>5410</v>
      </c>
      <c r="U16" s="11">
        <v>5410</v>
      </c>
      <c r="V16" s="9" t="s">
        <v>29</v>
      </c>
    </row>
    <row r="17" spans="1:22" s="3" customFormat="1" ht="273.75" customHeight="1">
      <c r="A17" s="9">
        <v>10</v>
      </c>
      <c r="B17" s="9" t="s">
        <v>50</v>
      </c>
      <c r="C17" s="9" t="s">
        <v>51</v>
      </c>
      <c r="D17" s="9" t="s">
        <v>12</v>
      </c>
      <c r="E17" s="9" t="s">
        <v>105</v>
      </c>
      <c r="F17" s="9" t="s">
        <v>106</v>
      </c>
      <c r="G17" s="9" t="s">
        <v>95</v>
      </c>
      <c r="H17" s="9" t="s">
        <v>95</v>
      </c>
      <c r="I17" s="9" t="s">
        <v>11</v>
      </c>
      <c r="J17" s="9" t="s">
        <v>13</v>
      </c>
      <c r="K17" s="10">
        <v>1.5</v>
      </c>
      <c r="L17" s="10" t="s">
        <v>80</v>
      </c>
      <c r="M17" s="10" t="s">
        <v>123</v>
      </c>
      <c r="N17" s="11" t="s">
        <v>124</v>
      </c>
      <c r="O17" s="9" t="s">
        <v>125</v>
      </c>
      <c r="P17" s="11">
        <v>0</v>
      </c>
      <c r="Q17" s="12">
        <v>0</v>
      </c>
      <c r="R17" s="16">
        <v>0</v>
      </c>
      <c r="S17" s="16">
        <v>0</v>
      </c>
      <c r="T17" s="16">
        <v>0</v>
      </c>
      <c r="U17" s="16">
        <v>0</v>
      </c>
      <c r="V17" s="9" t="s">
        <v>23</v>
      </c>
    </row>
    <row r="18" spans="1:22" s="3" customFormat="1" ht="284.25" customHeight="1">
      <c r="A18" s="9">
        <v>11</v>
      </c>
      <c r="B18" s="9" t="s">
        <v>52</v>
      </c>
      <c r="C18" s="9" t="s">
        <v>51</v>
      </c>
      <c r="D18" s="9" t="s">
        <v>12</v>
      </c>
      <c r="E18" s="9" t="s">
        <v>105</v>
      </c>
      <c r="F18" s="9" t="s">
        <v>106</v>
      </c>
      <c r="G18" s="9" t="s">
        <v>95</v>
      </c>
      <c r="H18" s="9" t="s">
        <v>95</v>
      </c>
      <c r="I18" s="9" t="s">
        <v>11</v>
      </c>
      <c r="J18" s="9" t="s">
        <v>13</v>
      </c>
      <c r="K18" s="10">
        <v>1.5</v>
      </c>
      <c r="L18" s="10" t="s">
        <v>80</v>
      </c>
      <c r="M18" s="10" t="s">
        <v>123</v>
      </c>
      <c r="N18" s="11" t="s">
        <v>124</v>
      </c>
      <c r="O18" s="9" t="s">
        <v>125</v>
      </c>
      <c r="P18" s="11">
        <v>72</v>
      </c>
      <c r="Q18" s="12">
        <v>67.900000000000006</v>
      </c>
      <c r="R18" s="12">
        <v>67.900000000000006</v>
      </c>
      <c r="S18" s="12">
        <v>67.900000000000006</v>
      </c>
      <c r="T18" s="12">
        <v>67.900000000000006</v>
      </c>
      <c r="U18" s="12">
        <v>67.900000000000006</v>
      </c>
      <c r="V18" s="9" t="s">
        <v>23</v>
      </c>
    </row>
    <row r="19" spans="1:22" s="3" customFormat="1" ht="270.75" customHeight="1">
      <c r="A19" s="9">
        <v>12</v>
      </c>
      <c r="B19" s="51" t="s">
        <v>53</v>
      </c>
      <c r="C19" s="9" t="s">
        <v>51</v>
      </c>
      <c r="D19" s="9" t="s">
        <v>12</v>
      </c>
      <c r="E19" s="9" t="s">
        <v>105</v>
      </c>
      <c r="F19" s="9" t="s">
        <v>106</v>
      </c>
      <c r="G19" s="9" t="s">
        <v>95</v>
      </c>
      <c r="H19" s="9" t="s">
        <v>95</v>
      </c>
      <c r="I19" s="9" t="s">
        <v>11</v>
      </c>
      <c r="J19" s="9" t="s">
        <v>13</v>
      </c>
      <c r="K19" s="10">
        <v>1.5</v>
      </c>
      <c r="L19" s="10" t="s">
        <v>80</v>
      </c>
      <c r="M19" s="10" t="s">
        <v>123</v>
      </c>
      <c r="N19" s="11" t="s">
        <v>124</v>
      </c>
      <c r="O19" s="9" t="s">
        <v>125</v>
      </c>
      <c r="P19" s="11">
        <v>45</v>
      </c>
      <c r="Q19" s="12">
        <v>43.9</v>
      </c>
      <c r="R19" s="12">
        <v>43.9</v>
      </c>
      <c r="S19" s="12">
        <v>43.9</v>
      </c>
      <c r="T19" s="12">
        <v>43.9</v>
      </c>
      <c r="U19" s="12">
        <v>43.9</v>
      </c>
      <c r="V19" s="9" t="s">
        <v>23</v>
      </c>
    </row>
    <row r="20" spans="1:22" s="3" customFormat="1" ht="409.6" customHeight="1">
      <c r="A20" s="9">
        <v>13</v>
      </c>
      <c r="B20" s="9" t="s">
        <v>54</v>
      </c>
      <c r="C20" s="9" t="s">
        <v>51</v>
      </c>
      <c r="D20" s="9" t="s">
        <v>12</v>
      </c>
      <c r="E20" s="9" t="s">
        <v>105</v>
      </c>
      <c r="F20" s="9" t="s">
        <v>106</v>
      </c>
      <c r="G20" s="9" t="s">
        <v>95</v>
      </c>
      <c r="H20" s="9" t="s">
        <v>95</v>
      </c>
      <c r="I20" s="9" t="s">
        <v>11</v>
      </c>
      <c r="J20" s="9" t="s">
        <v>13</v>
      </c>
      <c r="K20" s="10">
        <v>1.5</v>
      </c>
      <c r="L20" s="10" t="s">
        <v>80</v>
      </c>
      <c r="M20" s="10" t="s">
        <v>123</v>
      </c>
      <c r="N20" s="11" t="s">
        <v>124</v>
      </c>
      <c r="O20" s="9" t="s">
        <v>125</v>
      </c>
      <c r="P20" s="11">
        <v>6</v>
      </c>
      <c r="Q20" s="12">
        <v>4.2</v>
      </c>
      <c r="R20" s="12">
        <v>4.2</v>
      </c>
      <c r="S20" s="12">
        <v>4.2</v>
      </c>
      <c r="T20" s="12">
        <v>4.2</v>
      </c>
      <c r="U20" s="12">
        <v>4.2</v>
      </c>
      <c r="V20" s="9" t="s">
        <v>23</v>
      </c>
    </row>
    <row r="21" spans="1:22" s="3" customFormat="1" ht="273" customHeight="1">
      <c r="A21" s="9">
        <v>14</v>
      </c>
      <c r="B21" s="9" t="s">
        <v>55</v>
      </c>
      <c r="C21" s="9" t="s">
        <v>51</v>
      </c>
      <c r="D21" s="9" t="s">
        <v>12</v>
      </c>
      <c r="E21" s="9" t="s">
        <v>105</v>
      </c>
      <c r="F21" s="9" t="s">
        <v>106</v>
      </c>
      <c r="G21" s="9" t="s">
        <v>95</v>
      </c>
      <c r="H21" s="9" t="s">
        <v>95</v>
      </c>
      <c r="I21" s="9" t="s">
        <v>11</v>
      </c>
      <c r="J21" s="9" t="s">
        <v>13</v>
      </c>
      <c r="K21" s="10">
        <v>1.5</v>
      </c>
      <c r="L21" s="10" t="s">
        <v>80</v>
      </c>
      <c r="M21" s="10" t="s">
        <v>123</v>
      </c>
      <c r="N21" s="11" t="s">
        <v>124</v>
      </c>
      <c r="O21" s="9" t="s">
        <v>125</v>
      </c>
      <c r="P21" s="11">
        <v>15</v>
      </c>
      <c r="Q21" s="12">
        <v>16.8</v>
      </c>
      <c r="R21" s="12">
        <v>16.8</v>
      </c>
      <c r="S21" s="12">
        <v>16.8</v>
      </c>
      <c r="T21" s="12">
        <v>16.8</v>
      </c>
      <c r="U21" s="12">
        <v>16.8</v>
      </c>
      <c r="V21" s="9" t="s">
        <v>23</v>
      </c>
    </row>
    <row r="22" spans="1:22" s="3" customFormat="1" ht="273" customHeight="1">
      <c r="A22" s="9">
        <v>15</v>
      </c>
      <c r="B22" s="51" t="s">
        <v>56</v>
      </c>
      <c r="C22" s="9" t="s">
        <v>51</v>
      </c>
      <c r="D22" s="9" t="s">
        <v>12</v>
      </c>
      <c r="E22" s="9" t="s">
        <v>105</v>
      </c>
      <c r="F22" s="9" t="s">
        <v>106</v>
      </c>
      <c r="G22" s="9" t="s">
        <v>95</v>
      </c>
      <c r="H22" s="9" t="s">
        <v>95</v>
      </c>
      <c r="I22" s="9" t="s">
        <v>11</v>
      </c>
      <c r="J22" s="9" t="s">
        <v>13</v>
      </c>
      <c r="K22" s="10">
        <v>1.5</v>
      </c>
      <c r="L22" s="9" t="s">
        <v>25</v>
      </c>
      <c r="M22" s="10" t="s">
        <v>123</v>
      </c>
      <c r="N22" s="11" t="s">
        <v>124</v>
      </c>
      <c r="O22" s="9" t="s">
        <v>125</v>
      </c>
      <c r="P22" s="12">
        <v>1</v>
      </c>
      <c r="Q22" s="12">
        <v>1</v>
      </c>
      <c r="R22" s="12">
        <v>1</v>
      </c>
      <c r="S22" s="12">
        <v>1</v>
      </c>
      <c r="T22" s="12">
        <v>1</v>
      </c>
      <c r="U22" s="12">
        <v>1</v>
      </c>
      <c r="V22" s="9" t="s">
        <v>23</v>
      </c>
    </row>
    <row r="23" spans="1:22" s="3" customFormat="1" ht="279" customHeight="1">
      <c r="A23" s="9">
        <v>16</v>
      </c>
      <c r="B23" s="51" t="s">
        <v>57</v>
      </c>
      <c r="C23" s="9" t="s">
        <v>51</v>
      </c>
      <c r="D23" s="9" t="s">
        <v>58</v>
      </c>
      <c r="E23" s="9" t="s">
        <v>105</v>
      </c>
      <c r="F23" s="9" t="s">
        <v>106</v>
      </c>
      <c r="G23" s="9" t="s">
        <v>95</v>
      </c>
      <c r="H23" s="9" t="s">
        <v>95</v>
      </c>
      <c r="I23" s="9" t="s">
        <v>11</v>
      </c>
      <c r="J23" s="9" t="s">
        <v>13</v>
      </c>
      <c r="K23" s="10">
        <v>1.5</v>
      </c>
      <c r="L23" s="10" t="s">
        <v>80</v>
      </c>
      <c r="M23" s="10" t="s">
        <v>123</v>
      </c>
      <c r="N23" s="11" t="s">
        <v>124</v>
      </c>
      <c r="O23" s="9" t="s">
        <v>125</v>
      </c>
      <c r="P23" s="12">
        <v>2</v>
      </c>
      <c r="Q23" s="12">
        <v>2.7</v>
      </c>
      <c r="R23" s="12">
        <v>2.7</v>
      </c>
      <c r="S23" s="12">
        <v>2.7</v>
      </c>
      <c r="T23" s="12">
        <v>2.7</v>
      </c>
      <c r="U23" s="12">
        <v>2.7</v>
      </c>
      <c r="V23" s="9" t="s">
        <v>23</v>
      </c>
    </row>
    <row r="24" spans="1:22" s="3" customFormat="1" ht="268.5" customHeight="1">
      <c r="A24" s="9">
        <v>17</v>
      </c>
      <c r="B24" s="51" t="s">
        <v>59</v>
      </c>
      <c r="C24" s="9" t="s">
        <v>51</v>
      </c>
      <c r="D24" s="9" t="s">
        <v>58</v>
      </c>
      <c r="E24" s="9" t="s">
        <v>105</v>
      </c>
      <c r="F24" s="9" t="s">
        <v>106</v>
      </c>
      <c r="G24" s="9" t="s">
        <v>95</v>
      </c>
      <c r="H24" s="9" t="s">
        <v>95</v>
      </c>
      <c r="I24" s="9" t="s">
        <v>11</v>
      </c>
      <c r="J24" s="9" t="s">
        <v>13</v>
      </c>
      <c r="K24" s="10">
        <v>1.5</v>
      </c>
      <c r="L24" s="10" t="s">
        <v>80</v>
      </c>
      <c r="M24" s="10" t="s">
        <v>123</v>
      </c>
      <c r="N24" s="11" t="s">
        <v>124</v>
      </c>
      <c r="O24" s="9" t="s">
        <v>125</v>
      </c>
      <c r="P24" s="11">
        <v>44</v>
      </c>
      <c r="Q24" s="12">
        <v>40.799999999999997</v>
      </c>
      <c r="R24" s="12">
        <v>40.799999999999997</v>
      </c>
      <c r="S24" s="12">
        <v>40.799999999999997</v>
      </c>
      <c r="T24" s="12">
        <v>40.799999999999997</v>
      </c>
      <c r="U24" s="12">
        <v>40.799999999999997</v>
      </c>
      <c r="V24" s="9" t="s">
        <v>23</v>
      </c>
    </row>
    <row r="25" spans="1:22" s="3" customFormat="1" ht="261" customHeight="1">
      <c r="A25" s="52" t="s">
        <v>60</v>
      </c>
      <c r="B25" s="51" t="s">
        <v>61</v>
      </c>
      <c r="C25" s="9" t="s">
        <v>51</v>
      </c>
      <c r="D25" s="9" t="s">
        <v>58</v>
      </c>
      <c r="E25" s="9" t="s">
        <v>105</v>
      </c>
      <c r="F25" s="9" t="s">
        <v>106</v>
      </c>
      <c r="G25" s="9" t="s">
        <v>95</v>
      </c>
      <c r="H25" s="9" t="s">
        <v>95</v>
      </c>
      <c r="I25" s="9" t="s">
        <v>11</v>
      </c>
      <c r="J25" s="9" t="s">
        <v>13</v>
      </c>
      <c r="K25" s="10">
        <v>1.5</v>
      </c>
      <c r="L25" s="10" t="s">
        <v>80</v>
      </c>
      <c r="M25" s="10" t="s">
        <v>123</v>
      </c>
      <c r="N25" s="11" t="s">
        <v>124</v>
      </c>
      <c r="O25" s="9" t="s">
        <v>125</v>
      </c>
      <c r="P25" s="11">
        <v>1</v>
      </c>
      <c r="Q25" s="12">
        <v>1</v>
      </c>
      <c r="R25" s="11">
        <v>1</v>
      </c>
      <c r="S25" s="11">
        <v>1</v>
      </c>
      <c r="T25" s="11">
        <v>1</v>
      </c>
      <c r="U25" s="11">
        <v>1</v>
      </c>
      <c r="V25" s="9" t="s">
        <v>23</v>
      </c>
    </row>
    <row r="26" spans="1:22" s="3" customFormat="1" ht="267.75" customHeight="1">
      <c r="A26" s="52" t="s">
        <v>62</v>
      </c>
      <c r="B26" s="9" t="s">
        <v>63</v>
      </c>
      <c r="C26" s="9" t="s">
        <v>51</v>
      </c>
      <c r="D26" s="9" t="s">
        <v>58</v>
      </c>
      <c r="E26" s="9" t="s">
        <v>105</v>
      </c>
      <c r="F26" s="9" t="s">
        <v>106</v>
      </c>
      <c r="G26" s="9" t="s">
        <v>95</v>
      </c>
      <c r="H26" s="9" t="s">
        <v>95</v>
      </c>
      <c r="I26" s="9" t="s">
        <v>11</v>
      </c>
      <c r="J26" s="9" t="s">
        <v>13</v>
      </c>
      <c r="K26" s="10">
        <v>1.5</v>
      </c>
      <c r="L26" s="10" t="s">
        <v>80</v>
      </c>
      <c r="M26" s="10" t="s">
        <v>123</v>
      </c>
      <c r="N26" s="11" t="s">
        <v>124</v>
      </c>
      <c r="O26" s="9" t="s">
        <v>125</v>
      </c>
      <c r="P26" s="11">
        <v>0</v>
      </c>
      <c r="Q26" s="12">
        <v>0</v>
      </c>
      <c r="R26" s="11">
        <v>0</v>
      </c>
      <c r="S26" s="11">
        <v>0</v>
      </c>
      <c r="T26" s="11">
        <v>0</v>
      </c>
      <c r="U26" s="11">
        <v>0</v>
      </c>
      <c r="V26" s="9" t="s">
        <v>23</v>
      </c>
    </row>
    <row r="27" spans="1:22" s="3" customFormat="1" ht="264" customHeight="1">
      <c r="A27" s="52" t="s">
        <v>64</v>
      </c>
      <c r="B27" s="9" t="s">
        <v>65</v>
      </c>
      <c r="C27" s="9" t="s">
        <v>68</v>
      </c>
      <c r="D27" s="9" t="s">
        <v>58</v>
      </c>
      <c r="E27" s="9" t="s">
        <v>105</v>
      </c>
      <c r="F27" s="9" t="s">
        <v>106</v>
      </c>
      <c r="G27" s="9" t="s">
        <v>95</v>
      </c>
      <c r="H27" s="9" t="s">
        <v>95</v>
      </c>
      <c r="I27" s="9" t="s">
        <v>11</v>
      </c>
      <c r="J27" s="9" t="s">
        <v>13</v>
      </c>
      <c r="K27" s="10">
        <v>1.5</v>
      </c>
      <c r="L27" s="10" t="s">
        <v>80</v>
      </c>
      <c r="M27" s="10" t="s">
        <v>123</v>
      </c>
      <c r="N27" s="11" t="s">
        <v>124</v>
      </c>
      <c r="O27" s="9" t="s">
        <v>125</v>
      </c>
      <c r="P27" s="11">
        <v>449</v>
      </c>
      <c r="Q27" s="12">
        <v>428.2</v>
      </c>
      <c r="R27" s="12">
        <v>428.2</v>
      </c>
      <c r="S27" s="12">
        <v>428.2</v>
      </c>
      <c r="T27" s="12">
        <v>428.2</v>
      </c>
      <c r="U27" s="12">
        <v>428.2</v>
      </c>
      <c r="V27" s="9" t="s">
        <v>23</v>
      </c>
    </row>
    <row r="28" spans="1:22" s="3" customFormat="1" ht="312.75" customHeight="1">
      <c r="A28" s="52" t="s">
        <v>66</v>
      </c>
      <c r="B28" s="9" t="s">
        <v>67</v>
      </c>
      <c r="C28" s="9" t="s">
        <v>69</v>
      </c>
      <c r="D28" s="9" t="s">
        <v>14</v>
      </c>
      <c r="E28" s="9" t="s">
        <v>105</v>
      </c>
      <c r="F28" s="9" t="s">
        <v>106</v>
      </c>
      <c r="G28" s="9" t="s">
        <v>95</v>
      </c>
      <c r="H28" s="9" t="s">
        <v>95</v>
      </c>
      <c r="I28" s="9" t="s">
        <v>16</v>
      </c>
      <c r="J28" s="9" t="s">
        <v>13</v>
      </c>
      <c r="K28" s="10">
        <v>1.5</v>
      </c>
      <c r="L28" s="10" t="s">
        <v>131</v>
      </c>
      <c r="M28" s="10" t="s">
        <v>127</v>
      </c>
      <c r="N28" s="10" t="s">
        <v>128</v>
      </c>
      <c r="O28" s="10" t="s">
        <v>136</v>
      </c>
      <c r="P28" s="11">
        <v>1800</v>
      </c>
      <c r="Q28" s="12">
        <v>0</v>
      </c>
      <c r="R28" s="11">
        <v>0</v>
      </c>
      <c r="S28" s="11">
        <v>0</v>
      </c>
      <c r="T28" s="11">
        <v>0</v>
      </c>
      <c r="U28" s="11">
        <v>0</v>
      </c>
      <c r="V28" s="9" t="s">
        <v>29</v>
      </c>
    </row>
    <row r="29" spans="1:22" ht="227.25" customHeight="1">
      <c r="A29" s="17" t="s">
        <v>70</v>
      </c>
      <c r="B29" s="18" t="s">
        <v>71</v>
      </c>
      <c r="C29" s="8" t="s">
        <v>72</v>
      </c>
      <c r="D29" s="8" t="s">
        <v>14</v>
      </c>
      <c r="E29" s="8" t="s">
        <v>105</v>
      </c>
      <c r="F29" s="8" t="s">
        <v>106</v>
      </c>
      <c r="G29" s="8" t="s">
        <v>95</v>
      </c>
      <c r="H29" s="8" t="s">
        <v>95</v>
      </c>
      <c r="I29" s="8" t="s">
        <v>109</v>
      </c>
      <c r="J29" s="9" t="s">
        <v>13</v>
      </c>
      <c r="K29" s="10">
        <v>1.5</v>
      </c>
      <c r="L29" s="10" t="s">
        <v>110</v>
      </c>
      <c r="M29" s="10" t="s">
        <v>126</v>
      </c>
      <c r="N29" s="10" t="s">
        <v>124</v>
      </c>
      <c r="O29" s="10" t="s">
        <v>125</v>
      </c>
      <c r="P29" s="11">
        <v>207.8</v>
      </c>
      <c r="Q29" s="12">
        <v>223</v>
      </c>
      <c r="R29" s="11">
        <v>223</v>
      </c>
      <c r="S29" s="11">
        <v>223</v>
      </c>
      <c r="T29" s="11">
        <v>223</v>
      </c>
      <c r="U29" s="11">
        <v>223</v>
      </c>
      <c r="V29" s="8" t="s">
        <v>29</v>
      </c>
    </row>
    <row r="30" spans="1:22" s="3" customFormat="1" ht="156" customHeight="1">
      <c r="A30" s="52" t="s">
        <v>73</v>
      </c>
      <c r="B30" s="9" t="s">
        <v>74</v>
      </c>
      <c r="C30" s="9" t="s">
        <v>75</v>
      </c>
      <c r="D30" s="9" t="s">
        <v>14</v>
      </c>
      <c r="E30" s="9" t="s">
        <v>105</v>
      </c>
      <c r="F30" s="9" t="s">
        <v>106</v>
      </c>
      <c r="G30" s="9" t="s">
        <v>95</v>
      </c>
      <c r="H30" s="9" t="s">
        <v>95</v>
      </c>
      <c r="I30" s="9" t="s">
        <v>135</v>
      </c>
      <c r="J30" s="9" t="s">
        <v>13</v>
      </c>
      <c r="K30" s="10">
        <v>1.5</v>
      </c>
      <c r="L30" s="10" t="s">
        <v>111</v>
      </c>
      <c r="M30" s="10" t="s">
        <v>111</v>
      </c>
      <c r="N30" s="10" t="s">
        <v>111</v>
      </c>
      <c r="O30" s="10" t="s">
        <v>136</v>
      </c>
      <c r="P30" s="11">
        <v>4</v>
      </c>
      <c r="Q30" s="12">
        <v>24</v>
      </c>
      <c r="R30" s="11">
        <v>24</v>
      </c>
      <c r="S30" s="11">
        <v>24</v>
      </c>
      <c r="T30" s="11">
        <v>24</v>
      </c>
      <c r="U30" s="11">
        <v>24</v>
      </c>
      <c r="V30" s="9" t="s">
        <v>29</v>
      </c>
    </row>
    <row r="31" spans="1:22" ht="345" customHeight="1">
      <c r="A31" s="17" t="s">
        <v>76</v>
      </c>
      <c r="B31" s="18" t="s">
        <v>77</v>
      </c>
      <c r="C31" s="8" t="s">
        <v>78</v>
      </c>
      <c r="D31" s="8" t="s">
        <v>14</v>
      </c>
      <c r="E31" s="8" t="s">
        <v>97</v>
      </c>
      <c r="F31" s="8" t="s">
        <v>97</v>
      </c>
      <c r="G31" s="8" t="s">
        <v>95</v>
      </c>
      <c r="H31" s="8" t="s">
        <v>95</v>
      </c>
      <c r="I31" s="8" t="s">
        <v>16</v>
      </c>
      <c r="J31" s="9" t="s">
        <v>81</v>
      </c>
      <c r="K31" s="10">
        <v>1.5</v>
      </c>
      <c r="L31" s="10" t="s">
        <v>32</v>
      </c>
      <c r="M31" s="10" t="s">
        <v>123</v>
      </c>
      <c r="N31" s="10" t="s">
        <v>133</v>
      </c>
      <c r="O31" s="10" t="s">
        <v>134</v>
      </c>
      <c r="P31" s="11">
        <v>0</v>
      </c>
      <c r="Q31" s="12">
        <v>0</v>
      </c>
      <c r="R31" s="11">
        <v>0</v>
      </c>
      <c r="S31" s="11">
        <v>0</v>
      </c>
      <c r="T31" s="11">
        <v>0</v>
      </c>
      <c r="U31" s="11">
        <v>0</v>
      </c>
      <c r="V31" s="8" t="s">
        <v>33</v>
      </c>
    </row>
    <row r="32" spans="1:22" ht="17.25">
      <c r="A32" s="19"/>
      <c r="B32" s="19" t="s">
        <v>79</v>
      </c>
      <c r="C32" s="20"/>
      <c r="D32" s="20"/>
      <c r="E32" s="20"/>
      <c r="F32" s="20"/>
      <c r="G32" s="20"/>
      <c r="H32" s="20"/>
      <c r="I32" s="20"/>
      <c r="J32" s="20"/>
      <c r="K32" s="21"/>
      <c r="L32" s="21"/>
      <c r="M32" s="21"/>
      <c r="N32" s="21"/>
      <c r="O32" s="21"/>
      <c r="P32" s="36">
        <f t="shared" ref="P32:U32" si="2">P6+P11</f>
        <v>44559.8</v>
      </c>
      <c r="Q32" s="36">
        <f t="shared" si="2"/>
        <v>60383.4</v>
      </c>
      <c r="R32" s="36">
        <f t="shared" si="2"/>
        <v>60383.4</v>
      </c>
      <c r="S32" s="36">
        <f t="shared" si="2"/>
        <v>60383.4</v>
      </c>
      <c r="T32" s="36">
        <f t="shared" si="2"/>
        <v>60383.4</v>
      </c>
      <c r="U32" s="36">
        <f t="shared" si="2"/>
        <v>60383.4</v>
      </c>
      <c r="V32" s="22"/>
    </row>
    <row r="33" spans="1:22" ht="17.25">
      <c r="A33" s="23"/>
      <c r="B33" s="23"/>
      <c r="C33" s="24"/>
      <c r="D33" s="24"/>
      <c r="E33" s="24"/>
      <c r="F33" s="24"/>
      <c r="G33" s="24"/>
      <c r="H33" s="24"/>
      <c r="I33" s="23"/>
      <c r="J33" s="23"/>
      <c r="K33" s="23"/>
      <c r="L33" s="23"/>
      <c r="M33" s="23"/>
      <c r="N33" s="23"/>
      <c r="O33" s="23"/>
      <c r="P33" s="23"/>
      <c r="Q33" s="23"/>
      <c r="R33" s="23"/>
      <c r="S33" s="23"/>
      <c r="T33" s="23"/>
      <c r="U33" s="23"/>
      <c r="V33" s="23"/>
    </row>
    <row r="34" spans="1:22" ht="17.25">
      <c r="A34" s="23"/>
      <c r="B34" s="69" t="s">
        <v>145</v>
      </c>
      <c r="C34" s="69"/>
      <c r="D34" s="69"/>
      <c r="E34" s="69"/>
      <c r="F34" s="69"/>
      <c r="G34" s="69"/>
      <c r="H34" s="69"/>
      <c r="I34" s="69"/>
      <c r="J34" s="69"/>
      <c r="K34" s="69"/>
      <c r="L34" s="69"/>
      <c r="M34" s="69"/>
      <c r="N34" s="69"/>
      <c r="O34" s="69"/>
      <c r="P34" s="69"/>
      <c r="Q34" s="69"/>
      <c r="R34" s="69"/>
      <c r="S34" s="69"/>
      <c r="T34" s="69"/>
      <c r="U34" s="69"/>
      <c r="V34" s="23"/>
    </row>
    <row r="35" spans="1:22" ht="17.25">
      <c r="A35" s="23"/>
      <c r="B35" s="32" t="s">
        <v>84</v>
      </c>
      <c r="C35" s="33" t="s">
        <v>113</v>
      </c>
      <c r="D35" s="33" t="s">
        <v>138</v>
      </c>
      <c r="E35" s="33">
        <v>12</v>
      </c>
      <c r="F35" s="33"/>
      <c r="G35" s="33"/>
      <c r="H35" s="33"/>
      <c r="I35" s="32"/>
      <c r="J35" s="32"/>
      <c r="K35" s="32"/>
      <c r="L35" s="32"/>
      <c r="M35" s="32"/>
      <c r="N35" s="32"/>
      <c r="O35" s="32"/>
      <c r="P35" s="34">
        <f>P7+P17+P18+P19+P20+P21+P22+P23+P24+P25+P26+P27</f>
        <v>2048</v>
      </c>
      <c r="Q35" s="34">
        <f t="shared" ref="Q35:U35" si="3">Q7+Q17+Q18+Q19+Q20+Q21+Q22+Q23+Q24+Q25+Q26+Q27</f>
        <v>2182.4</v>
      </c>
      <c r="R35" s="34">
        <f t="shared" si="3"/>
        <v>2182.4</v>
      </c>
      <c r="S35" s="34">
        <f t="shared" si="3"/>
        <v>2182.4</v>
      </c>
      <c r="T35" s="34">
        <f t="shared" si="3"/>
        <v>2182.4</v>
      </c>
      <c r="U35" s="34">
        <f t="shared" si="3"/>
        <v>2182.4</v>
      </c>
      <c r="V35" s="23"/>
    </row>
    <row r="36" spans="1:22" ht="17.25">
      <c r="A36" s="23"/>
      <c r="B36" s="32" t="s">
        <v>115</v>
      </c>
      <c r="C36" s="33" t="s">
        <v>113</v>
      </c>
      <c r="D36" s="33" t="s">
        <v>138</v>
      </c>
      <c r="E36" s="33">
        <v>3</v>
      </c>
      <c r="F36" s="33"/>
      <c r="G36" s="33"/>
      <c r="H36" s="33"/>
      <c r="I36" s="32"/>
      <c r="J36" s="32"/>
      <c r="K36" s="32"/>
      <c r="L36" s="32"/>
      <c r="M36" s="32"/>
      <c r="N36" s="32"/>
      <c r="O36" s="32"/>
      <c r="P36" s="34">
        <f>P8+P12+P13</f>
        <v>24940</v>
      </c>
      <c r="Q36" s="34">
        <f t="shared" ref="Q36:U36" si="4">Q8+Q12+Q13</f>
        <v>34323</v>
      </c>
      <c r="R36" s="34">
        <f t="shared" si="4"/>
        <v>34323</v>
      </c>
      <c r="S36" s="34">
        <f t="shared" si="4"/>
        <v>34323</v>
      </c>
      <c r="T36" s="34">
        <f t="shared" si="4"/>
        <v>34323</v>
      </c>
      <c r="U36" s="34">
        <f t="shared" si="4"/>
        <v>34323</v>
      </c>
      <c r="V36" s="23"/>
    </row>
    <row r="37" spans="1:22" ht="17.25">
      <c r="A37" s="23"/>
      <c r="B37" s="32" t="s">
        <v>85</v>
      </c>
      <c r="C37" s="33" t="s">
        <v>114</v>
      </c>
      <c r="D37" s="33" t="s">
        <v>138</v>
      </c>
      <c r="E37" s="33">
        <v>3</v>
      </c>
      <c r="F37" s="33"/>
      <c r="G37" s="33"/>
      <c r="H37" s="33"/>
      <c r="I37" s="32"/>
      <c r="J37" s="32"/>
      <c r="K37" s="32"/>
      <c r="L37" s="32"/>
      <c r="M37" s="32"/>
      <c r="N37" s="32"/>
      <c r="O37" s="32"/>
      <c r="P37" s="34">
        <f>P9+P10+P31</f>
        <v>0</v>
      </c>
      <c r="Q37" s="34">
        <f t="shared" ref="Q37:U37" si="5">Q9+Q10+Q31</f>
        <v>0</v>
      </c>
      <c r="R37" s="34">
        <f t="shared" si="5"/>
        <v>0</v>
      </c>
      <c r="S37" s="34">
        <f t="shared" si="5"/>
        <v>0</v>
      </c>
      <c r="T37" s="34">
        <f t="shared" si="5"/>
        <v>0</v>
      </c>
      <c r="U37" s="34">
        <f t="shared" si="5"/>
        <v>0</v>
      </c>
      <c r="V37" s="23"/>
    </row>
    <row r="38" spans="1:22" ht="17.25">
      <c r="A38" s="23"/>
      <c r="B38" s="32" t="s">
        <v>115</v>
      </c>
      <c r="C38" s="33" t="s">
        <v>114</v>
      </c>
      <c r="D38" s="33" t="s">
        <v>138</v>
      </c>
      <c r="E38" s="33">
        <v>0</v>
      </c>
      <c r="F38" s="33"/>
      <c r="G38" s="33"/>
      <c r="H38" s="33"/>
      <c r="I38" s="32"/>
      <c r="J38" s="32"/>
      <c r="K38" s="32"/>
      <c r="L38" s="32"/>
      <c r="M38" s="32"/>
      <c r="N38" s="32"/>
      <c r="O38" s="32"/>
      <c r="P38" s="34">
        <v>0</v>
      </c>
      <c r="Q38" s="34">
        <v>0</v>
      </c>
      <c r="R38" s="34">
        <v>0</v>
      </c>
      <c r="S38" s="34">
        <v>0</v>
      </c>
      <c r="T38" s="34">
        <v>0</v>
      </c>
      <c r="U38" s="34">
        <v>0</v>
      </c>
      <c r="V38" s="23"/>
    </row>
    <row r="39" spans="1:22" ht="17.25">
      <c r="A39" s="23"/>
      <c r="B39" s="32" t="s">
        <v>116</v>
      </c>
      <c r="C39" s="33" t="s">
        <v>114</v>
      </c>
      <c r="D39" s="33" t="s">
        <v>138</v>
      </c>
      <c r="E39" s="33">
        <v>1</v>
      </c>
      <c r="F39" s="33"/>
      <c r="G39" s="33"/>
      <c r="H39" s="33"/>
      <c r="I39" s="32"/>
      <c r="J39" s="32"/>
      <c r="K39" s="32"/>
      <c r="L39" s="32"/>
      <c r="M39" s="32"/>
      <c r="N39" s="32"/>
      <c r="O39" s="32"/>
      <c r="P39" s="34">
        <f>P28</f>
        <v>1800</v>
      </c>
      <c r="Q39" s="34">
        <f t="shared" ref="Q39:U39" si="6">Q28</f>
        <v>0</v>
      </c>
      <c r="R39" s="34">
        <f t="shared" si="6"/>
        <v>0</v>
      </c>
      <c r="S39" s="34">
        <f t="shared" si="6"/>
        <v>0</v>
      </c>
      <c r="T39" s="34">
        <f t="shared" si="6"/>
        <v>0</v>
      </c>
      <c r="U39" s="34">
        <f t="shared" si="6"/>
        <v>0</v>
      </c>
      <c r="V39" s="23"/>
    </row>
    <row r="40" spans="1:22" ht="17.25">
      <c r="A40" s="23"/>
      <c r="B40" s="32" t="s">
        <v>117</v>
      </c>
      <c r="C40" s="33" t="s">
        <v>112</v>
      </c>
      <c r="D40" s="33" t="s">
        <v>138</v>
      </c>
      <c r="E40" s="33">
        <v>1</v>
      </c>
      <c r="F40" s="33"/>
      <c r="G40" s="33"/>
      <c r="H40" s="33"/>
      <c r="I40" s="32"/>
      <c r="J40" s="32"/>
      <c r="K40" s="32"/>
      <c r="L40" s="32"/>
      <c r="M40" s="32"/>
      <c r="N40" s="32"/>
      <c r="O40" s="32"/>
      <c r="P40" s="34">
        <f>P29</f>
        <v>207.8</v>
      </c>
      <c r="Q40" s="34">
        <f t="shared" ref="Q40:U40" si="7">Q29</f>
        <v>223</v>
      </c>
      <c r="R40" s="34">
        <f t="shared" si="7"/>
        <v>223</v>
      </c>
      <c r="S40" s="34">
        <f t="shared" si="7"/>
        <v>223</v>
      </c>
      <c r="T40" s="34">
        <f t="shared" si="7"/>
        <v>223</v>
      </c>
      <c r="U40" s="34">
        <f t="shared" si="7"/>
        <v>223</v>
      </c>
      <c r="V40" s="23"/>
    </row>
    <row r="41" spans="1:22" ht="17.25">
      <c r="A41" s="23"/>
      <c r="B41" s="32" t="s">
        <v>137</v>
      </c>
      <c r="C41" s="33" t="s">
        <v>111</v>
      </c>
      <c r="D41" s="33" t="s">
        <v>138</v>
      </c>
      <c r="E41" s="33">
        <v>4</v>
      </c>
      <c r="F41" s="33"/>
      <c r="G41" s="33"/>
      <c r="H41" s="33"/>
      <c r="I41" s="32"/>
      <c r="J41" s="32"/>
      <c r="K41" s="32"/>
      <c r="L41" s="32"/>
      <c r="M41" s="32"/>
      <c r="N41" s="32"/>
      <c r="O41" s="32"/>
      <c r="P41" s="34">
        <f>P30+P15+P16+P14</f>
        <v>15564</v>
      </c>
      <c r="Q41" s="34">
        <f t="shared" ref="Q41:U41" si="8">Q30+Q15+Q16+Q14</f>
        <v>23655</v>
      </c>
      <c r="R41" s="34">
        <f t="shared" si="8"/>
        <v>23655</v>
      </c>
      <c r="S41" s="34">
        <f t="shared" si="8"/>
        <v>23655</v>
      </c>
      <c r="T41" s="34">
        <f t="shared" si="8"/>
        <v>23655</v>
      </c>
      <c r="U41" s="34">
        <f t="shared" si="8"/>
        <v>23655</v>
      </c>
      <c r="V41" s="23"/>
    </row>
    <row r="42" spans="1:22" ht="17.25">
      <c r="A42" s="23"/>
      <c r="B42" s="27" t="s">
        <v>118</v>
      </c>
      <c r="C42" s="28"/>
      <c r="D42" s="28"/>
      <c r="E42" s="28">
        <f>E35+E36+E37+E38+E39+E40+E41</f>
        <v>24</v>
      </c>
      <c r="F42" s="28"/>
      <c r="G42" s="28"/>
      <c r="H42" s="28"/>
      <c r="I42" s="27"/>
      <c r="J42" s="27"/>
      <c r="K42" s="27"/>
      <c r="L42" s="27"/>
      <c r="M42" s="27"/>
      <c r="N42" s="27"/>
      <c r="O42" s="27"/>
      <c r="P42" s="35">
        <f>P35+P36+P37+P38+P39+P40+P41</f>
        <v>44559.8</v>
      </c>
      <c r="Q42" s="35">
        <f t="shared" ref="Q42:U42" si="9">Q35+Q36+Q37+Q38+Q39+Q40+Q41</f>
        <v>60383.4</v>
      </c>
      <c r="R42" s="35">
        <f t="shared" si="9"/>
        <v>60383.4</v>
      </c>
      <c r="S42" s="35">
        <f t="shared" si="9"/>
        <v>60383.4</v>
      </c>
      <c r="T42" s="35">
        <f t="shared" si="9"/>
        <v>60383.4</v>
      </c>
      <c r="U42" s="35">
        <f t="shared" si="9"/>
        <v>60383.4</v>
      </c>
      <c r="V42" s="23"/>
    </row>
    <row r="43" spans="1:22" ht="17.25">
      <c r="A43" s="23"/>
      <c r="B43" s="61" t="s">
        <v>146</v>
      </c>
      <c r="C43" s="61"/>
      <c r="D43" s="61"/>
      <c r="E43" s="61"/>
      <c r="F43" s="61"/>
      <c r="G43" s="61"/>
      <c r="H43" s="61"/>
      <c r="I43" s="61"/>
      <c r="J43" s="61"/>
      <c r="K43" s="61"/>
      <c r="L43" s="61"/>
      <c r="M43" s="61"/>
      <c r="N43" s="61"/>
      <c r="O43" s="61"/>
      <c r="P43" s="61"/>
      <c r="Q43" s="61"/>
      <c r="R43" s="61"/>
      <c r="S43" s="61"/>
      <c r="T43" s="61"/>
      <c r="U43" s="61"/>
      <c r="V43" s="23"/>
    </row>
    <row r="44" spans="1:22" ht="17.25">
      <c r="A44" s="23"/>
      <c r="B44" s="27"/>
      <c r="C44" s="28" t="s">
        <v>141</v>
      </c>
      <c r="D44" s="28"/>
      <c r="E44" s="28">
        <f>E35+E36</f>
        <v>15</v>
      </c>
      <c r="F44" s="28"/>
      <c r="G44" s="28"/>
      <c r="H44" s="28"/>
      <c r="I44" s="28"/>
      <c r="J44" s="28"/>
      <c r="K44" s="28"/>
      <c r="L44" s="28"/>
      <c r="M44" s="28"/>
      <c r="N44" s="28"/>
      <c r="O44" s="28"/>
      <c r="P44" s="29">
        <f t="shared" ref="P44:U44" si="10">P35+P36</f>
        <v>26988</v>
      </c>
      <c r="Q44" s="29">
        <f t="shared" si="10"/>
        <v>36505.4</v>
      </c>
      <c r="R44" s="29">
        <f t="shared" si="10"/>
        <v>36505.4</v>
      </c>
      <c r="S44" s="29">
        <f t="shared" si="10"/>
        <v>36505.4</v>
      </c>
      <c r="T44" s="29">
        <f t="shared" si="10"/>
        <v>36505.4</v>
      </c>
      <c r="U44" s="29">
        <f t="shared" si="10"/>
        <v>36505.4</v>
      </c>
      <c r="V44" s="23"/>
    </row>
    <row r="45" spans="1:22" ht="17.25">
      <c r="A45" s="23"/>
      <c r="B45" s="32"/>
      <c r="C45" s="33" t="s">
        <v>142</v>
      </c>
      <c r="D45" s="33"/>
      <c r="E45" s="33">
        <v>2</v>
      </c>
      <c r="F45" s="33"/>
      <c r="G45" s="33"/>
      <c r="H45" s="33"/>
      <c r="I45" s="33"/>
      <c r="J45" s="33"/>
      <c r="K45" s="33"/>
      <c r="L45" s="33"/>
      <c r="M45" s="33"/>
      <c r="N45" s="33"/>
      <c r="O45" s="37"/>
      <c r="P45" s="37">
        <f>P7+P8</f>
        <v>21874</v>
      </c>
      <c r="Q45" s="37">
        <f t="shared" ref="Q45:U45" si="11">Q7+Q8</f>
        <v>22893.9</v>
      </c>
      <c r="R45" s="37">
        <f t="shared" si="11"/>
        <v>22893.9</v>
      </c>
      <c r="S45" s="37">
        <f t="shared" si="11"/>
        <v>22893.9</v>
      </c>
      <c r="T45" s="37">
        <f t="shared" si="11"/>
        <v>22893.9</v>
      </c>
      <c r="U45" s="37">
        <f t="shared" si="11"/>
        <v>22893.9</v>
      </c>
      <c r="V45" s="23"/>
    </row>
    <row r="46" spans="1:22" ht="17.25">
      <c r="A46" s="23"/>
      <c r="B46" s="32"/>
      <c r="C46" s="33" t="s">
        <v>143</v>
      </c>
      <c r="D46" s="33"/>
      <c r="E46" s="33">
        <v>13</v>
      </c>
      <c r="F46" s="33"/>
      <c r="G46" s="33"/>
      <c r="H46" s="33"/>
      <c r="I46" s="33"/>
      <c r="J46" s="33"/>
      <c r="K46" s="33"/>
      <c r="L46" s="33"/>
      <c r="M46" s="33"/>
      <c r="N46" s="33"/>
      <c r="O46" s="33"/>
      <c r="P46" s="37">
        <f>P12+P13+P17+P18+P19+P20+P21+P22+P23+P24+P25+P26+P27</f>
        <v>5114</v>
      </c>
      <c r="Q46" s="37">
        <f t="shared" ref="Q46:U46" si="12">Q12+Q13+Q17+Q18+Q19+Q20+Q21+Q22+Q23+Q24+Q25+Q26+Q27</f>
        <v>13611.5</v>
      </c>
      <c r="R46" s="37">
        <f t="shared" si="12"/>
        <v>13611.5</v>
      </c>
      <c r="S46" s="37">
        <f t="shared" si="12"/>
        <v>13611.5</v>
      </c>
      <c r="T46" s="37">
        <f t="shared" si="12"/>
        <v>13611.5</v>
      </c>
      <c r="U46" s="37">
        <f t="shared" si="12"/>
        <v>13611.5</v>
      </c>
      <c r="V46" s="23"/>
    </row>
    <row r="47" spans="1:22" ht="17.25">
      <c r="B47" s="30"/>
      <c r="C47" s="28" t="s">
        <v>139</v>
      </c>
      <c r="D47" s="31"/>
      <c r="E47" s="28">
        <f>E37+E38+E39</f>
        <v>4</v>
      </c>
      <c r="F47" s="28"/>
      <c r="G47" s="28"/>
      <c r="H47" s="28"/>
      <c r="I47" s="28"/>
      <c r="J47" s="28"/>
      <c r="K47" s="28"/>
      <c r="L47" s="28"/>
      <c r="M47" s="28"/>
      <c r="N47" s="28"/>
      <c r="O47" s="28"/>
      <c r="P47" s="29">
        <f>P37+P38+P39</f>
        <v>1800</v>
      </c>
      <c r="Q47" s="29">
        <f t="shared" ref="Q47:U47" si="13">Q37+Q38+Q39</f>
        <v>0</v>
      </c>
      <c r="R47" s="29">
        <f t="shared" si="13"/>
        <v>0</v>
      </c>
      <c r="S47" s="29">
        <f t="shared" si="13"/>
        <v>0</v>
      </c>
      <c r="T47" s="29">
        <f t="shared" si="13"/>
        <v>0</v>
      </c>
      <c r="U47" s="29">
        <f t="shared" si="13"/>
        <v>0</v>
      </c>
    </row>
    <row r="48" spans="1:22" ht="17.25">
      <c r="B48" s="30"/>
      <c r="C48" s="33" t="s">
        <v>142</v>
      </c>
      <c r="D48" s="38"/>
      <c r="E48" s="33">
        <v>2</v>
      </c>
      <c r="F48" s="33"/>
      <c r="G48" s="33"/>
      <c r="H48" s="33"/>
      <c r="I48" s="33"/>
      <c r="J48" s="33"/>
      <c r="K48" s="33"/>
      <c r="L48" s="33"/>
      <c r="M48" s="33"/>
      <c r="N48" s="33"/>
      <c r="O48" s="33"/>
      <c r="P48" s="37">
        <f>P9+P10</f>
        <v>0</v>
      </c>
      <c r="Q48" s="37">
        <f t="shared" ref="Q48:U48" si="14">Q9+Q10</f>
        <v>0</v>
      </c>
      <c r="R48" s="37">
        <f t="shared" si="14"/>
        <v>0</v>
      </c>
      <c r="S48" s="37">
        <f t="shared" si="14"/>
        <v>0</v>
      </c>
      <c r="T48" s="37">
        <f t="shared" si="14"/>
        <v>0</v>
      </c>
      <c r="U48" s="37">
        <f t="shared" si="14"/>
        <v>0</v>
      </c>
    </row>
    <row r="49" spans="2:21" ht="17.25">
      <c r="B49" s="30"/>
      <c r="C49" s="33" t="s">
        <v>143</v>
      </c>
      <c r="D49" s="38"/>
      <c r="E49" s="33">
        <v>2</v>
      </c>
      <c r="F49" s="33"/>
      <c r="G49" s="33"/>
      <c r="H49" s="33"/>
      <c r="I49" s="33"/>
      <c r="J49" s="33"/>
      <c r="K49" s="33"/>
      <c r="L49" s="33"/>
      <c r="M49" s="33"/>
      <c r="N49" s="33"/>
      <c r="O49" s="33"/>
      <c r="P49" s="37">
        <f>P31+P28</f>
        <v>1800</v>
      </c>
      <c r="Q49" s="37">
        <f t="shared" ref="Q49:U49" si="15">Q31+Q28</f>
        <v>0</v>
      </c>
      <c r="R49" s="37">
        <f t="shared" si="15"/>
        <v>0</v>
      </c>
      <c r="S49" s="37">
        <f t="shared" si="15"/>
        <v>0</v>
      </c>
      <c r="T49" s="37">
        <f t="shared" si="15"/>
        <v>0</v>
      </c>
      <c r="U49" s="37">
        <f t="shared" si="15"/>
        <v>0</v>
      </c>
    </row>
    <row r="50" spans="2:21" ht="17.25">
      <c r="B50" s="30"/>
      <c r="C50" s="28" t="s">
        <v>140</v>
      </c>
      <c r="D50" s="31"/>
      <c r="E50" s="28">
        <f>E40</f>
        <v>1</v>
      </c>
      <c r="F50" s="28"/>
      <c r="G50" s="28"/>
      <c r="H50" s="28"/>
      <c r="I50" s="28"/>
      <c r="J50" s="28"/>
      <c r="K50" s="28"/>
      <c r="L50" s="28"/>
      <c r="M50" s="28"/>
      <c r="N50" s="28"/>
      <c r="O50" s="28"/>
      <c r="P50" s="29">
        <f t="shared" ref="P50:U50" si="16">P40</f>
        <v>207.8</v>
      </c>
      <c r="Q50" s="29">
        <f t="shared" si="16"/>
        <v>223</v>
      </c>
      <c r="R50" s="29">
        <f t="shared" si="16"/>
        <v>223</v>
      </c>
      <c r="S50" s="29">
        <f t="shared" si="16"/>
        <v>223</v>
      </c>
      <c r="T50" s="29">
        <f t="shared" si="16"/>
        <v>223</v>
      </c>
      <c r="U50" s="29">
        <f t="shared" si="16"/>
        <v>223</v>
      </c>
    </row>
    <row r="51" spans="2:21" ht="17.25">
      <c r="B51" s="30"/>
      <c r="C51" s="33" t="s">
        <v>142</v>
      </c>
      <c r="D51" s="38"/>
      <c r="E51" s="33">
        <v>0</v>
      </c>
      <c r="F51" s="33"/>
      <c r="G51" s="33"/>
      <c r="H51" s="33"/>
      <c r="I51" s="33"/>
      <c r="J51" s="33"/>
      <c r="K51" s="33"/>
      <c r="L51" s="33"/>
      <c r="M51" s="33"/>
      <c r="N51" s="33"/>
      <c r="O51" s="33"/>
      <c r="P51" s="37">
        <v>0</v>
      </c>
      <c r="Q51" s="37">
        <v>0</v>
      </c>
      <c r="R51" s="37">
        <v>0</v>
      </c>
      <c r="S51" s="37">
        <v>0</v>
      </c>
      <c r="T51" s="37">
        <v>0</v>
      </c>
      <c r="U51" s="37">
        <v>0</v>
      </c>
    </row>
    <row r="52" spans="2:21" ht="17.25">
      <c r="B52" s="30"/>
      <c r="C52" s="33" t="s">
        <v>143</v>
      </c>
      <c r="D52" s="38"/>
      <c r="E52" s="33">
        <v>1</v>
      </c>
      <c r="F52" s="33"/>
      <c r="G52" s="33"/>
      <c r="H52" s="33"/>
      <c r="I52" s="33"/>
      <c r="J52" s="33"/>
      <c r="K52" s="33"/>
      <c r="L52" s="33"/>
      <c r="M52" s="33"/>
      <c r="N52" s="33"/>
      <c r="O52" s="33"/>
      <c r="P52" s="37">
        <f>P29</f>
        <v>207.8</v>
      </c>
      <c r="Q52" s="37">
        <f t="shared" ref="Q52:U52" si="17">Q29</f>
        <v>223</v>
      </c>
      <c r="R52" s="37">
        <f t="shared" si="17"/>
        <v>223</v>
      </c>
      <c r="S52" s="37">
        <f t="shared" si="17"/>
        <v>223</v>
      </c>
      <c r="T52" s="37">
        <f t="shared" si="17"/>
        <v>223</v>
      </c>
      <c r="U52" s="37">
        <f t="shared" si="17"/>
        <v>223</v>
      </c>
    </row>
    <row r="53" spans="2:21" ht="17.25">
      <c r="B53" s="30"/>
      <c r="C53" s="28" t="s">
        <v>135</v>
      </c>
      <c r="D53" s="31"/>
      <c r="E53" s="28">
        <f>E41</f>
        <v>4</v>
      </c>
      <c r="F53" s="28"/>
      <c r="G53" s="28"/>
      <c r="H53" s="28"/>
      <c r="I53" s="28"/>
      <c r="J53" s="28"/>
      <c r="K53" s="28"/>
      <c r="L53" s="28"/>
      <c r="M53" s="28"/>
      <c r="N53" s="28"/>
      <c r="O53" s="28"/>
      <c r="P53" s="29">
        <f t="shared" ref="P53:U53" si="18">P41</f>
        <v>15564</v>
      </c>
      <c r="Q53" s="29">
        <f t="shared" si="18"/>
        <v>23655</v>
      </c>
      <c r="R53" s="29">
        <f t="shared" si="18"/>
        <v>23655</v>
      </c>
      <c r="S53" s="29">
        <f t="shared" si="18"/>
        <v>23655</v>
      </c>
      <c r="T53" s="29">
        <f t="shared" si="18"/>
        <v>23655</v>
      </c>
      <c r="U53" s="29">
        <f t="shared" si="18"/>
        <v>23655</v>
      </c>
    </row>
    <row r="54" spans="2:21" ht="17.25">
      <c r="B54" s="30"/>
      <c r="C54" s="33" t="s">
        <v>142</v>
      </c>
      <c r="D54" s="38"/>
      <c r="E54" s="33">
        <v>0</v>
      </c>
      <c r="F54" s="33"/>
      <c r="G54" s="33"/>
      <c r="H54" s="33"/>
      <c r="I54" s="33"/>
      <c r="J54" s="33"/>
      <c r="K54" s="33"/>
      <c r="L54" s="33"/>
      <c r="M54" s="33"/>
      <c r="N54" s="33"/>
      <c r="O54" s="33"/>
      <c r="P54" s="37">
        <v>0</v>
      </c>
      <c r="Q54" s="37">
        <v>0</v>
      </c>
      <c r="R54" s="37">
        <v>0</v>
      </c>
      <c r="S54" s="37">
        <v>0</v>
      </c>
      <c r="T54" s="37">
        <v>0</v>
      </c>
      <c r="U54" s="37">
        <v>0</v>
      </c>
    </row>
    <row r="55" spans="2:21" ht="17.25">
      <c r="B55" s="30"/>
      <c r="C55" s="33" t="s">
        <v>143</v>
      </c>
      <c r="D55" s="38"/>
      <c r="E55" s="33">
        <v>4</v>
      </c>
      <c r="F55" s="33"/>
      <c r="G55" s="33"/>
      <c r="H55" s="33"/>
      <c r="I55" s="33"/>
      <c r="J55" s="33"/>
      <c r="K55" s="33"/>
      <c r="L55" s="33"/>
      <c r="M55" s="33"/>
      <c r="N55" s="33"/>
      <c r="O55" s="33"/>
      <c r="P55" s="37">
        <f>P30+P16+P15+P14</f>
        <v>15564</v>
      </c>
      <c r="Q55" s="37">
        <f t="shared" ref="Q55:U55" si="19">Q30+Q16+Q15+Q14</f>
        <v>23655</v>
      </c>
      <c r="R55" s="37">
        <f t="shared" si="19"/>
        <v>23655</v>
      </c>
      <c r="S55" s="37">
        <f t="shared" si="19"/>
        <v>23655</v>
      </c>
      <c r="T55" s="37">
        <f t="shared" si="19"/>
        <v>23655</v>
      </c>
      <c r="U55" s="37">
        <f t="shared" si="19"/>
        <v>23655</v>
      </c>
    </row>
    <row r="56" spans="2:21" ht="17.25">
      <c r="B56" s="27" t="s">
        <v>118</v>
      </c>
      <c r="C56" s="31"/>
      <c r="D56" s="31"/>
      <c r="E56" s="28">
        <f>E44+E47+E50+E53</f>
        <v>24</v>
      </c>
      <c r="F56" s="28"/>
      <c r="G56" s="28"/>
      <c r="H56" s="28"/>
      <c r="I56" s="28"/>
      <c r="J56" s="28"/>
      <c r="K56" s="28"/>
      <c r="L56" s="28"/>
      <c r="M56" s="28"/>
      <c r="N56" s="28"/>
      <c r="O56" s="28"/>
      <c r="P56" s="29">
        <f t="shared" ref="P56:U56" si="20">P44+P47+P50+P53</f>
        <v>44559.8</v>
      </c>
      <c r="Q56" s="29">
        <f t="shared" si="20"/>
        <v>60383.4</v>
      </c>
      <c r="R56" s="29">
        <f t="shared" si="20"/>
        <v>60383.4</v>
      </c>
      <c r="S56" s="29">
        <f t="shared" si="20"/>
        <v>60383.4</v>
      </c>
      <c r="T56" s="29">
        <f t="shared" si="20"/>
        <v>60383.4</v>
      </c>
      <c r="U56" s="29">
        <f t="shared" si="20"/>
        <v>60383.4</v>
      </c>
    </row>
    <row r="57" spans="2:21" ht="17.25">
      <c r="B57" s="33" t="s">
        <v>147</v>
      </c>
      <c r="C57" s="33" t="s">
        <v>142</v>
      </c>
      <c r="D57" s="33"/>
      <c r="E57" s="33">
        <f>E45+E51+E54+E48</f>
        <v>4</v>
      </c>
      <c r="F57" s="33">
        <f t="shared" ref="F57:U57" si="21">F45+F51+F54+F48</f>
        <v>0</v>
      </c>
      <c r="G57" s="33">
        <f t="shared" si="21"/>
        <v>0</v>
      </c>
      <c r="H57" s="33">
        <f t="shared" si="21"/>
        <v>0</v>
      </c>
      <c r="I57" s="33">
        <f t="shared" si="21"/>
        <v>0</v>
      </c>
      <c r="J57" s="33">
        <f t="shared" si="21"/>
        <v>0</v>
      </c>
      <c r="K57" s="33">
        <f t="shared" si="21"/>
        <v>0</v>
      </c>
      <c r="L57" s="33">
        <f t="shared" si="21"/>
        <v>0</v>
      </c>
      <c r="M57" s="33">
        <f t="shared" si="21"/>
        <v>0</v>
      </c>
      <c r="N57" s="33">
        <f t="shared" si="21"/>
        <v>0</v>
      </c>
      <c r="O57" s="33">
        <f t="shared" si="21"/>
        <v>0</v>
      </c>
      <c r="P57" s="37">
        <f t="shared" si="21"/>
        <v>21874</v>
      </c>
      <c r="Q57" s="37">
        <f t="shared" si="21"/>
        <v>22893.9</v>
      </c>
      <c r="R57" s="37">
        <f t="shared" si="21"/>
        <v>22893.9</v>
      </c>
      <c r="S57" s="37">
        <f t="shared" si="21"/>
        <v>22893.9</v>
      </c>
      <c r="T57" s="37">
        <f t="shared" si="21"/>
        <v>22893.9</v>
      </c>
      <c r="U57" s="37">
        <f t="shared" si="21"/>
        <v>22893.9</v>
      </c>
    </row>
    <row r="58" spans="2:21" ht="17.25">
      <c r="B58" s="30"/>
      <c r="C58" s="33" t="s">
        <v>143</v>
      </c>
      <c r="D58" s="33"/>
      <c r="E58" s="33">
        <f>E46+E49+E52+E55</f>
        <v>20</v>
      </c>
      <c r="F58" s="33">
        <f t="shared" ref="F58:U58" si="22">F46+F49+F52+F55</f>
        <v>0</v>
      </c>
      <c r="G58" s="33">
        <f t="shared" si="22"/>
        <v>0</v>
      </c>
      <c r="H58" s="33">
        <f t="shared" si="22"/>
        <v>0</v>
      </c>
      <c r="I58" s="33">
        <f t="shared" si="22"/>
        <v>0</v>
      </c>
      <c r="J58" s="33">
        <f t="shared" si="22"/>
        <v>0</v>
      </c>
      <c r="K58" s="33">
        <f t="shared" si="22"/>
        <v>0</v>
      </c>
      <c r="L58" s="33">
        <f t="shared" si="22"/>
        <v>0</v>
      </c>
      <c r="M58" s="33">
        <f t="shared" si="22"/>
        <v>0</v>
      </c>
      <c r="N58" s="33">
        <f t="shared" si="22"/>
        <v>0</v>
      </c>
      <c r="O58" s="33">
        <f t="shared" si="22"/>
        <v>0</v>
      </c>
      <c r="P58" s="37">
        <f t="shared" si="22"/>
        <v>22685.8</v>
      </c>
      <c r="Q58" s="37">
        <f t="shared" si="22"/>
        <v>37489.5</v>
      </c>
      <c r="R58" s="37">
        <f t="shared" si="22"/>
        <v>37489.5</v>
      </c>
      <c r="S58" s="37">
        <f t="shared" si="22"/>
        <v>37489.5</v>
      </c>
      <c r="T58" s="37">
        <f t="shared" si="22"/>
        <v>37489.5</v>
      </c>
      <c r="U58" s="37">
        <f t="shared" si="22"/>
        <v>37489.5</v>
      </c>
    </row>
    <row r="59" spans="2:21" ht="17.25" customHeight="1">
      <c r="B59" s="67" t="s">
        <v>156</v>
      </c>
      <c r="C59" s="67"/>
      <c r="D59" s="67"/>
      <c r="E59" s="67"/>
      <c r="F59" s="67"/>
      <c r="G59" s="67"/>
      <c r="H59" s="67"/>
      <c r="I59" s="67"/>
      <c r="J59" s="67"/>
      <c r="K59" s="67"/>
      <c r="L59" s="67"/>
      <c r="M59" s="67"/>
      <c r="N59" s="67"/>
      <c r="O59" s="67"/>
      <c r="P59" s="67"/>
      <c r="Q59" s="67"/>
      <c r="R59" s="67"/>
      <c r="S59" s="67"/>
      <c r="T59" s="67"/>
      <c r="U59" s="67"/>
    </row>
    <row r="60" spans="2:21" ht="17.25">
      <c r="B60" s="56"/>
      <c r="C60" s="57" t="s">
        <v>157</v>
      </c>
      <c r="D60" s="57"/>
      <c r="E60" s="57"/>
      <c r="F60" s="57"/>
      <c r="G60" s="57"/>
      <c r="H60" s="57"/>
      <c r="I60" s="57"/>
      <c r="J60" s="57"/>
      <c r="K60" s="57"/>
      <c r="L60" s="57"/>
      <c r="M60" s="57"/>
      <c r="N60" s="57"/>
      <c r="O60" s="57"/>
      <c r="P60" s="58">
        <f>P12+P13</f>
        <v>4479</v>
      </c>
      <c r="Q60" s="58">
        <f t="shared" ref="Q60:U60" si="23">Q12+Q13</f>
        <v>13005</v>
      </c>
      <c r="R60" s="58">
        <f t="shared" si="23"/>
        <v>13005</v>
      </c>
      <c r="S60" s="58">
        <f t="shared" si="23"/>
        <v>13005</v>
      </c>
      <c r="T60" s="58">
        <f t="shared" si="23"/>
        <v>13005</v>
      </c>
      <c r="U60" s="58">
        <f t="shared" si="23"/>
        <v>13005</v>
      </c>
    </row>
    <row r="61" spans="2:21" ht="17.25">
      <c r="B61" s="56"/>
      <c r="C61" s="57" t="s">
        <v>158</v>
      </c>
      <c r="D61" s="57"/>
      <c r="E61" s="57"/>
      <c r="F61" s="57"/>
      <c r="G61" s="57"/>
      <c r="H61" s="57"/>
      <c r="I61" s="57"/>
      <c r="J61" s="57"/>
      <c r="K61" s="57"/>
      <c r="L61" s="57"/>
      <c r="M61" s="57"/>
      <c r="N61" s="57"/>
      <c r="O61" s="57"/>
      <c r="P61" s="58">
        <f>P14+P15+P16</f>
        <v>15560</v>
      </c>
      <c r="Q61" s="58">
        <f t="shared" ref="Q61:U61" si="24">Q14+Q15+Q16</f>
        <v>23631</v>
      </c>
      <c r="R61" s="58">
        <f t="shared" si="24"/>
        <v>23631</v>
      </c>
      <c r="S61" s="58">
        <f t="shared" si="24"/>
        <v>23631</v>
      </c>
      <c r="T61" s="58">
        <f t="shared" si="24"/>
        <v>23631</v>
      </c>
      <c r="U61" s="58">
        <f t="shared" si="24"/>
        <v>23631</v>
      </c>
    </row>
    <row r="62" spans="2:21" ht="17.25">
      <c r="B62" s="56"/>
      <c r="C62" s="57" t="s">
        <v>159</v>
      </c>
      <c r="D62" s="57"/>
      <c r="E62" s="57"/>
      <c r="F62" s="57"/>
      <c r="G62" s="57"/>
      <c r="H62" s="57"/>
      <c r="I62" s="57"/>
      <c r="J62" s="57"/>
      <c r="K62" s="57"/>
      <c r="L62" s="57"/>
      <c r="M62" s="57"/>
      <c r="N62" s="57"/>
      <c r="O62" s="57"/>
      <c r="P62" s="58">
        <f>P17+P18+P19+P20+P21+P22+P23+P24+P25+P26+P27+P29+P31</f>
        <v>842.8</v>
      </c>
      <c r="Q62" s="58">
        <f t="shared" ref="Q62:U62" si="25">Q17+Q18+Q19+Q20+Q21+Q22+Q23+Q24+Q25+Q26+Q27+Q29+Q31</f>
        <v>829.5</v>
      </c>
      <c r="R62" s="58">
        <f t="shared" si="25"/>
        <v>829.5</v>
      </c>
      <c r="S62" s="58">
        <f t="shared" si="25"/>
        <v>829.5</v>
      </c>
      <c r="T62" s="58">
        <f t="shared" si="25"/>
        <v>829.5</v>
      </c>
      <c r="U62" s="58">
        <f t="shared" si="25"/>
        <v>829.5</v>
      </c>
    </row>
    <row r="63" spans="2:21" ht="17.25">
      <c r="B63" s="56"/>
      <c r="C63" s="57" t="s">
        <v>160</v>
      </c>
      <c r="D63" s="57"/>
      <c r="E63" s="57"/>
      <c r="F63" s="57"/>
      <c r="G63" s="57"/>
      <c r="H63" s="57"/>
      <c r="I63" s="57"/>
      <c r="J63" s="57"/>
      <c r="K63" s="57"/>
      <c r="L63" s="57"/>
      <c r="M63" s="57"/>
      <c r="N63" s="57"/>
      <c r="O63" s="57"/>
      <c r="P63" s="58">
        <f>P28+P30</f>
        <v>1804</v>
      </c>
      <c r="Q63" s="58">
        <f t="shared" ref="Q63:U63" si="26">Q28+Q30</f>
        <v>24</v>
      </c>
      <c r="R63" s="58">
        <f t="shared" si="26"/>
        <v>24</v>
      </c>
      <c r="S63" s="58">
        <f t="shared" si="26"/>
        <v>24</v>
      </c>
      <c r="T63" s="58">
        <f t="shared" si="26"/>
        <v>24</v>
      </c>
      <c r="U63" s="58">
        <f t="shared" si="26"/>
        <v>24</v>
      </c>
    </row>
    <row r="64" spans="2:21" ht="17.25">
      <c r="B64" s="56"/>
      <c r="C64" s="59" t="s">
        <v>161</v>
      </c>
      <c r="D64" s="57"/>
      <c r="E64" s="57"/>
      <c r="F64" s="57"/>
      <c r="G64" s="57"/>
      <c r="H64" s="57"/>
      <c r="I64" s="57"/>
      <c r="J64" s="57"/>
      <c r="K64" s="57"/>
      <c r="L64" s="57"/>
      <c r="M64" s="57"/>
      <c r="N64" s="57"/>
      <c r="O64" s="57"/>
      <c r="P64" s="60">
        <f>P60+P61+P62+P63</f>
        <v>22685.8</v>
      </c>
      <c r="Q64" s="60">
        <f t="shared" ref="Q64:U64" si="27">Q60+Q61+Q62+Q63</f>
        <v>37489.5</v>
      </c>
      <c r="R64" s="60">
        <f t="shared" si="27"/>
        <v>37489.5</v>
      </c>
      <c r="S64" s="60">
        <f t="shared" si="27"/>
        <v>37489.5</v>
      </c>
      <c r="T64" s="60">
        <f t="shared" si="27"/>
        <v>37489.5</v>
      </c>
      <c r="U64" s="60">
        <f t="shared" si="27"/>
        <v>37489.5</v>
      </c>
    </row>
    <row r="65" spans="2:21" ht="17.25">
      <c r="B65" s="56"/>
      <c r="C65" s="57" t="s">
        <v>162</v>
      </c>
      <c r="D65" s="57"/>
      <c r="E65" s="57"/>
      <c r="F65" s="57"/>
      <c r="G65" s="57"/>
      <c r="H65" s="57"/>
      <c r="I65" s="57"/>
      <c r="J65" s="57"/>
      <c r="K65" s="57"/>
      <c r="L65" s="57"/>
      <c r="M65" s="57"/>
      <c r="N65" s="57"/>
      <c r="O65" s="57"/>
      <c r="P65" s="58">
        <f>P8</f>
        <v>20461</v>
      </c>
      <c r="Q65" s="58">
        <f t="shared" ref="Q65:U65" si="28">Q8</f>
        <v>21318</v>
      </c>
      <c r="R65" s="58">
        <f t="shared" si="28"/>
        <v>21318</v>
      </c>
      <c r="S65" s="58">
        <f t="shared" si="28"/>
        <v>21318</v>
      </c>
      <c r="T65" s="58">
        <f t="shared" si="28"/>
        <v>21318</v>
      </c>
      <c r="U65" s="58">
        <f t="shared" si="28"/>
        <v>21318</v>
      </c>
    </row>
    <row r="66" spans="2:21" ht="17.25">
      <c r="B66" s="56"/>
      <c r="C66" s="57" t="s">
        <v>163</v>
      </c>
      <c r="D66" s="57"/>
      <c r="E66" s="57"/>
      <c r="F66" s="57"/>
      <c r="G66" s="57"/>
      <c r="H66" s="57"/>
      <c r="I66" s="57"/>
      <c r="J66" s="57"/>
      <c r="K66" s="57"/>
      <c r="L66" s="57"/>
      <c r="M66" s="57"/>
      <c r="N66" s="57"/>
      <c r="O66" s="57"/>
      <c r="P66" s="58">
        <f>P9+P10</f>
        <v>0</v>
      </c>
      <c r="Q66" s="58">
        <f t="shared" ref="Q66:U66" si="29">Q9+Q10</f>
        <v>0</v>
      </c>
      <c r="R66" s="58">
        <f t="shared" si="29"/>
        <v>0</v>
      </c>
      <c r="S66" s="58">
        <f t="shared" si="29"/>
        <v>0</v>
      </c>
      <c r="T66" s="58">
        <f t="shared" si="29"/>
        <v>0</v>
      </c>
      <c r="U66" s="58">
        <f t="shared" si="29"/>
        <v>0</v>
      </c>
    </row>
    <row r="67" spans="2:21" ht="17.25">
      <c r="B67" s="56"/>
      <c r="C67" s="57" t="s">
        <v>164</v>
      </c>
      <c r="D67" s="57"/>
      <c r="E67" s="57"/>
      <c r="F67" s="57"/>
      <c r="G67" s="57"/>
      <c r="H67" s="57"/>
      <c r="I67" s="57"/>
      <c r="J67" s="57"/>
      <c r="K67" s="57"/>
      <c r="L67" s="57"/>
      <c r="M67" s="57"/>
      <c r="N67" s="57"/>
      <c r="O67" s="57"/>
      <c r="P67" s="58">
        <f>P7</f>
        <v>1413</v>
      </c>
      <c r="Q67" s="58">
        <f t="shared" ref="Q67:U67" si="30">Q7</f>
        <v>1575.9</v>
      </c>
      <c r="R67" s="58">
        <f t="shared" si="30"/>
        <v>1575.9</v>
      </c>
      <c r="S67" s="58">
        <f t="shared" si="30"/>
        <v>1575.9</v>
      </c>
      <c r="T67" s="58">
        <f t="shared" si="30"/>
        <v>1575.9</v>
      </c>
      <c r="U67" s="58">
        <f t="shared" si="30"/>
        <v>1575.9</v>
      </c>
    </row>
    <row r="68" spans="2:21" ht="17.25">
      <c r="B68" s="56"/>
      <c r="C68" s="57" t="s">
        <v>165</v>
      </c>
      <c r="D68" s="57"/>
      <c r="E68" s="57"/>
      <c r="F68" s="57"/>
      <c r="G68" s="57"/>
      <c r="H68" s="57"/>
      <c r="I68" s="57"/>
      <c r="J68" s="57"/>
      <c r="K68" s="57"/>
      <c r="L68" s="57"/>
      <c r="M68" s="57"/>
      <c r="N68" s="57"/>
      <c r="O68" s="57"/>
      <c r="P68" s="58">
        <v>0</v>
      </c>
      <c r="Q68" s="58">
        <v>0</v>
      </c>
      <c r="R68" s="58">
        <v>0</v>
      </c>
      <c r="S68" s="58">
        <v>0</v>
      </c>
      <c r="T68" s="58">
        <v>0</v>
      </c>
      <c r="U68" s="58">
        <v>0</v>
      </c>
    </row>
    <row r="69" spans="2:21" ht="17.25">
      <c r="B69" s="56"/>
      <c r="C69" s="59" t="s">
        <v>166</v>
      </c>
      <c r="D69" s="57"/>
      <c r="E69" s="57"/>
      <c r="F69" s="57"/>
      <c r="G69" s="57"/>
      <c r="H69" s="57"/>
      <c r="I69" s="57"/>
      <c r="J69" s="57"/>
      <c r="K69" s="57"/>
      <c r="L69" s="57"/>
      <c r="M69" s="57"/>
      <c r="N69" s="57"/>
      <c r="O69" s="57"/>
      <c r="P69" s="60">
        <f>P65+P66+P67+P68</f>
        <v>21874</v>
      </c>
      <c r="Q69" s="60">
        <f t="shared" ref="Q69:U69" si="31">Q65+Q66+Q67+Q68</f>
        <v>22893.9</v>
      </c>
      <c r="R69" s="60">
        <f t="shared" si="31"/>
        <v>22893.9</v>
      </c>
      <c r="S69" s="60">
        <f t="shared" si="31"/>
        <v>22893.9</v>
      </c>
      <c r="T69" s="60">
        <f t="shared" si="31"/>
        <v>22893.9</v>
      </c>
      <c r="U69" s="60">
        <f t="shared" si="31"/>
        <v>22893.9</v>
      </c>
    </row>
    <row r="70" spans="2:21" ht="17.25">
      <c r="B70" s="56"/>
      <c r="C70" s="59" t="s">
        <v>167</v>
      </c>
      <c r="D70" s="57"/>
      <c r="E70" s="57"/>
      <c r="F70" s="57"/>
      <c r="G70" s="57"/>
      <c r="H70" s="57"/>
      <c r="I70" s="57"/>
      <c r="J70" s="57"/>
      <c r="K70" s="57"/>
      <c r="L70" s="57"/>
      <c r="M70" s="57"/>
      <c r="N70" s="57"/>
      <c r="O70" s="57"/>
      <c r="P70" s="60">
        <f>P69+P64</f>
        <v>44559.8</v>
      </c>
      <c r="Q70" s="60">
        <f t="shared" ref="Q70:U70" si="32">Q69+Q64</f>
        <v>60383.4</v>
      </c>
      <c r="R70" s="60">
        <f t="shared" si="32"/>
        <v>60383.4</v>
      </c>
      <c r="S70" s="60">
        <f t="shared" si="32"/>
        <v>60383.4</v>
      </c>
      <c r="T70" s="60">
        <f t="shared" si="32"/>
        <v>60383.4</v>
      </c>
      <c r="U70" s="60">
        <f t="shared" si="32"/>
        <v>60383.4</v>
      </c>
    </row>
    <row r="71" spans="2:21" ht="17.25">
      <c r="B71" s="61" t="s">
        <v>151</v>
      </c>
      <c r="C71" s="61"/>
      <c r="D71" s="61"/>
      <c r="E71" s="61"/>
      <c r="F71" s="61"/>
      <c r="G71" s="61"/>
      <c r="H71" s="61"/>
      <c r="I71" s="61"/>
      <c r="J71" s="61"/>
      <c r="K71" s="61"/>
      <c r="L71" s="61"/>
      <c r="M71" s="61"/>
      <c r="N71" s="61"/>
      <c r="O71" s="61"/>
      <c r="P71" s="61"/>
      <c r="Q71" s="61"/>
      <c r="R71" s="61"/>
      <c r="S71" s="61"/>
      <c r="T71" s="61"/>
      <c r="U71" s="61"/>
    </row>
    <row r="72" spans="2:21" ht="17.25">
      <c r="B72" s="33" t="s">
        <v>148</v>
      </c>
      <c r="P72" s="25">
        <v>312</v>
      </c>
      <c r="Q72" s="25">
        <v>308</v>
      </c>
      <c r="R72" s="25"/>
      <c r="S72" s="25"/>
      <c r="T72" s="25"/>
      <c r="U72" s="25"/>
    </row>
    <row r="73" spans="2:21" ht="17.25">
      <c r="B73" s="33" t="s">
        <v>149</v>
      </c>
      <c r="P73" s="25">
        <v>37174</v>
      </c>
      <c r="Q73" s="25">
        <v>37819</v>
      </c>
      <c r="R73" s="25"/>
      <c r="S73" s="25"/>
      <c r="T73" s="25"/>
      <c r="U73" s="25"/>
    </row>
    <row r="74" spans="2:21" ht="17.25">
      <c r="B74" s="28" t="s">
        <v>150</v>
      </c>
      <c r="C74" s="54"/>
      <c r="D74" s="54"/>
      <c r="E74" s="54"/>
      <c r="F74" s="54"/>
      <c r="G74" s="54"/>
      <c r="H74" s="54"/>
      <c r="I74" s="55"/>
      <c r="J74" s="55"/>
      <c r="K74" s="55"/>
      <c r="L74" s="55"/>
      <c r="M74" s="55"/>
      <c r="N74" s="55"/>
      <c r="O74" s="55"/>
      <c r="P74" s="26">
        <f>P72+P73</f>
        <v>37486</v>
      </c>
      <c r="Q74" s="26">
        <f>Q72+Q73</f>
        <v>38127</v>
      </c>
      <c r="R74" s="25"/>
      <c r="S74" s="25"/>
      <c r="T74" s="25"/>
      <c r="U74" s="25"/>
    </row>
    <row r="75" spans="2:21" ht="17.25">
      <c r="B75" s="33" t="s">
        <v>142</v>
      </c>
      <c r="P75" s="25">
        <v>90336</v>
      </c>
      <c r="Q75" s="25">
        <v>92104</v>
      </c>
      <c r="R75" s="25"/>
      <c r="S75" s="25"/>
      <c r="T75" s="25"/>
      <c r="U75" s="25"/>
    </row>
    <row r="76" spans="2:21" ht="17.25">
      <c r="B76" s="28" t="s">
        <v>152</v>
      </c>
      <c r="C76" s="54"/>
      <c r="D76" s="54"/>
      <c r="E76" s="54"/>
      <c r="F76" s="54"/>
      <c r="G76" s="54"/>
      <c r="H76" s="54"/>
      <c r="I76" s="55"/>
      <c r="J76" s="55"/>
      <c r="K76" s="55"/>
      <c r="L76" s="55"/>
      <c r="M76" s="55"/>
      <c r="N76" s="55"/>
      <c r="O76" s="55"/>
      <c r="P76" s="26">
        <f>P74+P75</f>
        <v>127822</v>
      </c>
      <c r="Q76" s="26">
        <f>Q74+Q75</f>
        <v>130231</v>
      </c>
      <c r="R76" s="25"/>
      <c r="S76" s="25"/>
      <c r="T76" s="25"/>
      <c r="U76" s="25"/>
    </row>
    <row r="77" spans="2:21" ht="17.25">
      <c r="B77" s="33" t="s">
        <v>153</v>
      </c>
      <c r="P77" s="25">
        <f>P72</f>
        <v>312</v>
      </c>
      <c r="Q77" s="25">
        <f>Q72</f>
        <v>308</v>
      </c>
      <c r="R77" s="25"/>
      <c r="S77" s="25"/>
      <c r="T77" s="25"/>
      <c r="U77" s="25"/>
    </row>
    <row r="78" spans="2:21" ht="17.25">
      <c r="B78" s="33" t="s">
        <v>154</v>
      </c>
      <c r="P78" s="25">
        <f>P73+P75</f>
        <v>127510</v>
      </c>
      <c r="Q78" s="25">
        <f>Q73+Q75</f>
        <v>129923</v>
      </c>
    </row>
    <row r="79" spans="2:21">
      <c r="P79" s="53"/>
      <c r="Q79" s="53"/>
    </row>
  </sheetData>
  <mergeCells count="26">
    <mergeCell ref="S1:V1"/>
    <mergeCell ref="B34:U34"/>
    <mergeCell ref="B43:U43"/>
    <mergeCell ref="B6:C6"/>
    <mergeCell ref="P4:U4"/>
    <mergeCell ref="P3:U3"/>
    <mergeCell ref="C3:H3"/>
    <mergeCell ref="H4:H5"/>
    <mergeCell ref="N4:N5"/>
    <mergeCell ref="O4:O5"/>
    <mergeCell ref="B71:U71"/>
    <mergeCell ref="A2:V2"/>
    <mergeCell ref="V3:V5"/>
    <mergeCell ref="C4:C5"/>
    <mergeCell ref="D4:D5"/>
    <mergeCell ref="I4:I5"/>
    <mergeCell ref="J4:J5"/>
    <mergeCell ref="K4:K5"/>
    <mergeCell ref="L4:L5"/>
    <mergeCell ref="M4:M5"/>
    <mergeCell ref="E4:E5"/>
    <mergeCell ref="F4:F5"/>
    <mergeCell ref="G4:G5"/>
    <mergeCell ref="B59:U59"/>
    <mergeCell ref="A3:A5"/>
    <mergeCell ref="B3:B5"/>
  </mergeCells>
  <printOptions horizontalCentered="1"/>
  <pageMargins left="0.19685039370078741" right="0.19685039370078741" top="0.51181102362204722" bottom="0.27559055118110237" header="0.31496062992125984" footer="0.15748031496062992"/>
  <pageSetup paperSize="9" scale="41" fitToHeight="0" orientation="landscape" r:id="rId1"/>
  <headerFooter>
    <oddFooter>&amp;R&amp;P из &amp;N</oddFooter>
  </headerFooter>
  <rowBreaks count="1" manualBreakCount="1">
    <brk id="29"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для публикации</vt:lpstr>
      <vt:lpstr>'для публикации'!Заголовки_для_печати</vt:lpstr>
      <vt:lpstr>'для публикации'!Область_печати</vt:lpstr>
    </vt:vector>
  </TitlesOfParts>
  <Company>Финансовое управление ЗГО</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beloslud</dc:creator>
  <cp:lastModifiedBy>asp</cp:lastModifiedBy>
  <cp:lastPrinted>2022-02-18T05:28:05Z</cp:lastPrinted>
  <dcterms:created xsi:type="dcterms:W3CDTF">2020-07-31T12:06:18Z</dcterms:created>
  <dcterms:modified xsi:type="dcterms:W3CDTF">2022-02-18T05:29:39Z</dcterms:modified>
</cp:coreProperties>
</file>